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รายละเอียดการใช้งบ" sheetId="1" r:id="rId1"/>
    <sheet name="โครงใหญ่" sheetId="2" r:id="rId2"/>
    <sheet name="รายละเอียดการใช้งบ (2)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kanok2030 champamool</author>
  </authors>
  <commentList>
    <comment ref="D18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วันปีใหม่ วันพ่อ วันแม่ วันเด็ก วันไหว้ครู</t>
        </r>
      </text>
    </comment>
    <comment ref="D20" authorId="0">
      <text>
        <r>
          <rPr>
            <b/>
            <sz val="9"/>
            <rFont val="Tahoma"/>
            <family val="2"/>
          </rPr>
          <t xml:space="preserve">sar คู่มือปฏิบัติงาน แผนปฏิบัติการ ประชุมผู้ปกครอง กรรมการสถานศึกษา </t>
        </r>
        <r>
          <rPr>
            <sz val="9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ประกวดหนังสือเล่มเล็ก ปริศนาคำทาย</t>
        </r>
      </text>
    </comment>
    <comment ref="D79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ภาษาอาเซียน  แหล่งเรียนรู้
บูรณาการการสอนภาษาอังกฤษ แข่งประกวดทักษะภาษาอังกฤษ๋ สื่อศูนย์ ฯสู่ห้องเรียน english day ประกวดกิจกรรมอาเซียน เสียงตามสายภาษาอังกฤษ แข่งcrossword</t>
        </r>
      </text>
    </comment>
    <comment ref="D88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อาสาฬหบูชา เข้าพรรษา มาฆบูชา วิสาขบูชา </t>
        </r>
      </text>
    </comment>
    <comment ref="D15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ภูมิทัศน์ 30000 ถังขยะ 500 ธนาคารขยะ 1500 วันพัฒนา รร 5000  พัฒนาห้อง 15000</t>
        </r>
      </text>
    </comment>
  </commentList>
</comments>
</file>

<file path=xl/sharedStrings.xml><?xml version="1.0" encoding="utf-8"?>
<sst xmlns="http://schemas.openxmlformats.org/spreadsheetml/2006/main" count="940" uniqueCount="282">
  <si>
    <t>ที่</t>
  </si>
  <si>
    <t xml:space="preserve">   งบ  ประมาณ</t>
  </si>
  <si>
    <t>ผู้รับผิดชอบ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</si>
  <si>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</si>
  <si>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</si>
  <si>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</si>
  <si>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</si>
  <si>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</si>
  <si>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</si>
  <si>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</si>
  <si>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</si>
  <si>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</si>
  <si>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</si>
  <si>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</si>
  <si>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</si>
  <si>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เชาวลี</t>
  </si>
  <si>
    <t xml:space="preserve">ระยะเวลาดำเนินงาน </t>
  </si>
  <si>
    <t>แผนปฏิบัติการ ปีงบประมาณ  2557</t>
  </si>
  <si>
    <t>โรงเรียนบ้านหนองขามนาดี  สำนักงานเขตพื้นที่การศึกษาประถมศึกษานครราชสีมา เขต 6</t>
  </si>
  <si>
    <t>มาตรการ/โครงการ/งาน/กิจกรรม</t>
  </si>
  <si>
    <t xml:space="preserve">กลยุทธ์ที่ 1  พัฒนาคุณภาพและมาตรฐานการศึกษาตามหลักสูตร และส่งเสริมความสามารถด้านเทคโนโลยีเพื่อเป็นเครื่องมือในการเรียนรู้        </t>
  </si>
  <si>
    <t xml:space="preserve"> </t>
  </si>
  <si>
    <t>นุจิตรา</t>
  </si>
  <si>
    <t>โครงการส่งเสริมและพัฒนาทักษะกระบวนการคิด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</si>
  <si>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เสริมสร้างทักษะการคิดสู่ห้องเรียน</t>
    </r>
  </si>
  <si>
    <t>สุพรรณี</t>
  </si>
  <si>
    <t>กาญจนวรรณ</t>
  </si>
  <si>
    <t>5</t>
  </si>
  <si>
    <t>6</t>
  </si>
  <si>
    <t>7</t>
  </si>
  <si>
    <t>8</t>
  </si>
  <si>
    <t>บุญช่วย</t>
  </si>
  <si>
    <t>นิพนธ์</t>
  </si>
  <si>
    <t>9</t>
  </si>
  <si>
    <t>กลยุทธ์ที่ 2  ปลูกฝังคุณธรรม ความสำนึกในความเป็นชาติไทยและวิถีชีวิตตามหลักปรัชญาของเศรษฐกิจพอเพียง</t>
  </si>
  <si>
    <t>ประกายกาญจน์</t>
  </si>
  <si>
    <t>โครงการพัฒนาบุคคลากร</t>
  </si>
  <si>
    <t>10</t>
  </si>
  <si>
    <t>กลยุทธ์ที่ 3  พัฒนาครูและบุคลากรทางการศึกษา ให้สามารถจัดกิจกรรมการเรียนรู้อย่างมีประสิทธิภาพ</t>
  </si>
  <si>
    <t>กลยุทธ์ที่ 4  พัฒนาการบริหารจัดการศึกษาให้มีประสิทธิภาพตาม หลักธรรมาภิบาลเน้นการมีส่วนร่วมจากทุกภาคส่วนในการส่งเสริม สนับสนุนการจัดการศึกษา</t>
  </si>
  <si>
    <t>11</t>
  </si>
  <si>
    <t>12</t>
  </si>
  <si>
    <t>13</t>
  </si>
  <si>
    <t>โครงการโรงเรียนน่าดูน่าอยู่ น่าเรียน</t>
  </si>
  <si>
    <t>14</t>
  </si>
  <si>
    <t>รอมละห์</t>
  </si>
  <si>
    <t>และประชาคมอาเซียน</t>
  </si>
  <si>
    <t xml:space="preserve">โครงการยกระดับคุณภาพสถานศึกษาสู่มาตรฐานสากล </t>
  </si>
  <si>
    <t>15</t>
  </si>
  <si>
    <t>รวมงบประมาณทั้งสิ้น</t>
  </si>
  <si>
    <t>สรุปประมาณการใช้เงินงบประมาณ</t>
  </si>
  <si>
    <t>หักค่าใช้จ่ายจำเป็น</t>
  </si>
  <si>
    <t>จำนวนเงิน</t>
  </si>
  <si>
    <t xml:space="preserve"> ค่าน้ำมันเชื้อเพลิง  </t>
  </si>
  <si>
    <t xml:space="preserve"> ค่าซ่อมบำรุง  </t>
  </si>
  <si>
    <t xml:space="preserve">รวมทั้งหมด   </t>
  </si>
  <si>
    <t>บาท</t>
  </si>
  <si>
    <t>หมายเหตุ</t>
  </si>
  <si>
    <t>จำนวนที่ จัดสรรเป็นงบพัฒนา</t>
  </si>
  <si>
    <t>ปีงบประมาณ  2558</t>
  </si>
  <si>
    <t>ความสอดคล้อง แผนพัฒนาคุณภาพการศึกษา กับโครงการต้นแบบในโรงเรียน</t>
  </si>
  <si>
    <t>โครงการต้นแบบ</t>
  </si>
  <si>
    <t>ต้นแบบโรงเรียนในฝัน</t>
  </si>
  <si>
    <t xml:space="preserve"> โครงการ/กิจกรรม</t>
  </si>
  <si>
    <t>งบประมาณ</t>
  </si>
  <si>
    <t>ต้นแบบโรงเรียนสุจริต</t>
  </si>
  <si>
    <t>ต้นแบบโรงเรียนเศรษฐกิจ</t>
  </si>
  <si>
    <t>พอเพียง</t>
  </si>
  <si>
    <t>ต้นแบบโรงเรียนส่งเสริม</t>
  </si>
  <si>
    <t>สุขภาพระดับเพชร</t>
  </si>
  <si>
    <t>ต้นแบบห้องสมุดมีชีวิตใน</t>
  </si>
  <si>
    <t>โรงเรียน</t>
  </si>
  <si>
    <t>ชยพล</t>
  </si>
  <si>
    <t>ต้นแบบโรงเรียนการใช้</t>
  </si>
  <si>
    <t>หลักสูตร 2551</t>
  </si>
  <si>
    <t>ต้นแบบโรงเรียนสองภาษา</t>
  </si>
  <si>
    <t>(Engish Bilingqual Education)</t>
  </si>
  <si>
    <t>ต้นแบบบ้านนักวิทยาศาสตร์น้อย</t>
  </si>
  <si>
    <t>ต้นแบบโรงเรียน ศูนย์ PEER</t>
  </si>
  <si>
    <t xml:space="preserve"> Resource)</t>
  </si>
  <si>
    <t xml:space="preserve">(Primary English Education  </t>
  </si>
  <si>
    <t>ทัศนีย์</t>
  </si>
  <si>
    <t>ต้นแบบโรงเรียนวิถีพุทธ</t>
  </si>
  <si>
    <t>เพ็ญจรัส</t>
  </si>
  <si>
    <t>ค่ายยุวบรรณารักษ์</t>
  </si>
  <si>
    <t>หนังสือเล่มเล็ก</t>
  </si>
  <si>
    <t>หนังสือเล่มโปรด</t>
  </si>
  <si>
    <t>10 ยอดนักอ่าน</t>
  </si>
  <si>
    <t>สะสมแสตมป์</t>
  </si>
  <si>
    <t>สัปดาห์ห้องสมุด</t>
  </si>
  <si>
    <t>รถเข็ญรักการอ่าน</t>
  </si>
  <si>
    <t>พัฒนาห้องสมุด(กายภาพ)</t>
  </si>
  <si>
    <t>ภาษาไทยวันละคำ</t>
  </si>
  <si>
    <t>โครงการปรับปรุงพื้นอาคารโรงอาหาร</t>
  </si>
  <si>
    <t>ปฐมวัย</t>
  </si>
  <si>
    <t xml:space="preserve"> 1. พัฒนากระบวนการทางวิทยาศาสตร์ของเด็ก</t>
  </si>
  <si>
    <t>2.จัดนิทรรศการปรับปรุงแหล่งเรียนรู้</t>
  </si>
  <si>
    <t>3. พ่อแม่ลูกสัมพันธ์</t>
  </si>
  <si>
    <t>1. บริการอนามัยโรงเรียน</t>
  </si>
  <si>
    <t>2. คัดกรองเด็ก</t>
  </si>
  <si>
    <t>4. นาดีฟันสวย</t>
  </si>
  <si>
    <t>5. การดื่มนมบำรุงสุขภาพ</t>
  </si>
  <si>
    <t>6. ออกกำลังกายและกีฬา</t>
  </si>
  <si>
    <t>7. อบรมให้ความรู้ เกี่ยวกับยาเสพติด</t>
  </si>
  <si>
    <t>1. เข้าค่ายคุณธรรม</t>
  </si>
  <si>
    <t>2. สวดมนต์วันศุกร์</t>
  </si>
  <si>
    <t>3. วันสำคัญทางศาสนา</t>
  </si>
  <si>
    <t>1. วันสำคัญทางวิชาการ</t>
  </si>
  <si>
    <t>2. ยกระดับผลสัมฤทธิ์ทางการเรียน</t>
  </si>
  <si>
    <t>1. โครงการสร้างความพร้อมสู่ประชาคมอาเซียน</t>
  </si>
  <si>
    <t>ปรับปรุงระบบเสียงตามสาย</t>
  </si>
  <si>
    <t>พัฒนาห้องสืบค้นอินเตอร์เน็ต</t>
  </si>
  <si>
    <t>ปรับปรุงซ่อมแซมระบบคอมพิวเตอร์</t>
  </si>
  <si>
    <t>พัฒนาระบบเครือข่ายอินเตอร์เน็ต</t>
  </si>
  <si>
    <t>พัฒนาบุคลากรด้าน IT</t>
  </si>
  <si>
    <t xml:space="preserve"> - วันภาษาไทย</t>
  </si>
  <si>
    <t xml:space="preserve"> - วันสุนทรภู่</t>
  </si>
  <si>
    <t xml:space="preserve"> - วันวิทยาศาสตร์</t>
  </si>
  <si>
    <t xml:space="preserve"> - วันบัณฑิตน้อย ปัจฉิม ป.6</t>
  </si>
  <si>
    <t xml:space="preserve"> - วันคริสมาศ</t>
  </si>
  <si>
    <t xml:space="preserve"> - อ่านไม่ออกบอกครูโบว์</t>
  </si>
  <si>
    <t xml:space="preserve"> - ค่ายยกระดับผลสัมฤทธิ์ทางการเรียน</t>
  </si>
  <si>
    <t>1.  จัดทำหลักสูตรการสอนสองภาษา</t>
  </si>
  <si>
    <t>3.สื่อการเรียนรู้ของหนู</t>
  </si>
  <si>
    <t>1. ค่ายเยาวชนคนดีของแผ่นดิน</t>
  </si>
  <si>
    <t>2. โรงเรียนน่าอยู่</t>
  </si>
  <si>
    <t>3. เชิดชูคุณธรรม</t>
  </si>
  <si>
    <t>4. ก้าวนำเทคโนโลยี</t>
  </si>
  <si>
    <t>5. สร้างวิถีความเป็นไทย</t>
  </si>
  <si>
    <t>6. ใส่ใจความพอเพียง</t>
  </si>
  <si>
    <t>7. คู่เคียงสร้างเครือข่าย</t>
  </si>
  <si>
    <t>สำรอง</t>
  </si>
  <si>
    <t>ไฟฟ้า</t>
  </si>
  <si>
    <t>น้ำมันเชื้อเพลิง</t>
  </si>
  <si>
    <t>ซ่อมแซม</t>
  </si>
  <si>
    <t>รวม</t>
  </si>
  <si>
    <t>งบพัฒนาโครงการ</t>
  </si>
  <si>
    <t>สรุปเกิน /ขาด</t>
  </si>
  <si>
    <t>งบรายหัว</t>
  </si>
  <si>
    <t>โครงการพัฒนาศูนย์เรียนรู้ฯ</t>
  </si>
  <si>
    <t>8. ประกวดห้องน้ำ 5 ดาว</t>
  </si>
  <si>
    <t xml:space="preserve">๙. ล้างมือบ่อย ๆ </t>
  </si>
  <si>
    <t>10. เยี่ยมบ้าน</t>
  </si>
  <si>
    <t>3. พัฒนาหลักสูตรฯ</t>
  </si>
  <si>
    <t xml:space="preserve"> - งานศิลปหัตกรรมนักเรียนครั้งที่ 63-64</t>
  </si>
  <si>
    <t>2. EBE Day</t>
  </si>
  <si>
    <t>วัสดุฝึกสอน</t>
  </si>
  <si>
    <t>วัสดุธุรการ</t>
  </si>
  <si>
    <t xml:space="preserve"> ค่าสาธารณูปโภค(ไฟฟ้า+ประปา+โทรศัพท์) </t>
  </si>
  <si>
    <t>โรงเรียนบ้านหนองขามนาดี  ต.แก้งสนามนาง อ.แก้งสนามนาง จ.นครราชสีมา  ประจำปีงบประมาณ  2558</t>
  </si>
  <si>
    <t xml:space="preserve">เงินอุดหนุนรายหัว ปีงบประมาณ 2558 ได้รับจัดสรร  </t>
  </si>
  <si>
    <t xml:space="preserve"> สำรองจ่าย </t>
  </si>
  <si>
    <t>โครงการพัฒนาโรงเรียนส่งเสริมสุขภาพระดับเพชร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</si>
  <si>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บริการอนามัยโรงเรียน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</si>
  <si>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คัดกรองเด็ก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</si>
  <si>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นาดีฟันสวย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</si>
  <si>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กีฬา-กรีฑา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</si>
  <si>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ประกวดห้องน้ำ 5 ดาว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</si>
  <si>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การเยี่ยมบ้าน นร.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</si>
  <si>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ล้างมือบ่อย ๆ</t>
    </r>
  </si>
  <si>
    <t>โครงการพัฒนาห้องสมุดมีชีวิตต้นแบบ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</si>
  <si>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ค่ายยุวบรรณารักษ์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</si>
  <si>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10 ยอดนักอ่าน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</si>
  <si>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หนังสือเล่มเล็ก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</si>
  <si>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หนังสือเล่มโปรด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</si>
  <si>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สะสมแสตมป์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</si>
  <si>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สัปดาห์ห้องสมุด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</si>
  <si>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รถเข็น..รักการอ่าน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</si>
  <si>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ภาษาไทยวันละคำ</t>
    </r>
  </si>
  <si>
    <t xml:space="preserve">     -  พัฒนากายภาพห้องสมุด</t>
  </si>
  <si>
    <t xml:space="preserve">โครงการพัฒนาต้นแบบโรงเรียนการใช้หลักสูตร  </t>
  </si>
  <si>
    <t>1. การพัฒนาหลักสูตรสถานศึกษา     พ.ศ.2552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</si>
  <si>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 การอ่านออกเขียนได้โดยใช้ ICT สู่ห้องเรียน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</si>
  <si>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ค่ายยกระดับผลสัมฤทธิ์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</si>
  <si>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งานศิลปะหัตกรรมนักเรียน ครั้งที่ 63-64     </t>
    </r>
  </si>
  <si>
    <t>แผนปฏิบัติการ ปีงบประมาณ  2558</t>
  </si>
  <si>
    <t>โครงการพัฒนาคุณภาพผู้เรียนอย่างรอบด้าน</t>
  </si>
  <si>
    <t>1.กิจกรรมวันสำคัญทางวิชาการ</t>
  </si>
  <si>
    <t xml:space="preserve">     - วันภาษาไทย</t>
  </si>
  <si>
    <t xml:space="preserve">    - วันสุนทรภู่</t>
  </si>
  <si>
    <t xml:space="preserve">    - วันวิทยาศาสตร์</t>
  </si>
  <si>
    <t xml:space="preserve">    - วันบัณฑิตน้อย </t>
  </si>
  <si>
    <t xml:space="preserve">    - วันปัจฉิม ป.6</t>
  </si>
  <si>
    <t xml:space="preserve">    - วันคริสมาส</t>
  </si>
  <si>
    <t>- พัฒนากระบวนการทาง</t>
  </si>
  <si>
    <t xml:space="preserve">  วิทยาศาสตร์ปฐมวัย</t>
  </si>
  <si>
    <t>- จัดนิทรรศการปรับปรุง</t>
  </si>
  <si>
    <t xml:space="preserve">  แหล่งเรียนรู้</t>
  </si>
  <si>
    <t xml:space="preserve">     - พ่อ แม่ ลูก ผูกสัมพันธ์</t>
  </si>
  <si>
    <t>โครงการพัฒนาศูนย์การเรียนรู้เศรษฐกิจพอเพียง</t>
  </si>
  <si>
    <t>- 1 ไร่  1 แสน</t>
  </si>
  <si>
    <t>- การเลี้ยงไก่ไข่</t>
  </si>
  <si>
    <t>- การเลี้ยงปลา</t>
  </si>
  <si>
    <t>- การเลี้ยงไก่พื้นเมือง</t>
  </si>
  <si>
    <t>- การปลูกข้าวนาโยน</t>
  </si>
  <si>
    <t>- การปลูกข้าวลอยน้ำ</t>
  </si>
  <si>
    <t>- การปลูกไม้ผล</t>
  </si>
  <si>
    <t>- การปลูกพืชผักสวนครัว</t>
  </si>
  <si>
    <t>ปรัชญาเศรษฐกิจพอเพียง</t>
  </si>
  <si>
    <t>การเรียนการสอน</t>
  </si>
  <si>
    <t xml:space="preserve">         Internet และคอมพิวเตอร์</t>
  </si>
  <si>
    <t xml:space="preserve">       - ปรับปรุงซ่อมแซมระบบเครือข่าย </t>
  </si>
  <si>
    <t>โครงการส่งเสริมอัตตลักษณ์สถานศึกษา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</si>
  <si>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สร้างวิถีความเป็นไทย</t>
    </r>
  </si>
  <si>
    <t>- วันปีใหม่</t>
  </si>
  <si>
    <t>- วันพ่อ</t>
  </si>
  <si>
    <t>- วันแม่</t>
  </si>
  <si>
    <t>- วันเด็ก</t>
  </si>
  <si>
    <t>- วันไหว้ครู</t>
  </si>
  <si>
    <t>โครงการพัฒนาต้นแบบโรงเรียนสุจริต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</si>
  <si>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ค่ายเยาวชนคนดีของแผ่นดิน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</si>
  <si>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โรงเรียนน่าอยู่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</si>
  <si>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เชิดชูคุณธรรม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</si>
  <si>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ก้าวนำเทคโนโลยี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</si>
  <si>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ใส่ใจความพอเพียง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</si>
  <si>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อบรมพัฒนาบุคลากรผ่านระบบ ICT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</si>
  <si>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ศึกษาดูงาน Best Practice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</si>
  <si>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ส่งเสริมการวิจัย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</si>
  <si>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สนับสนุนวัสดุฝึก สอน สอบ</t>
    </r>
  </si>
  <si>
    <t>1.กิจกรรมพัฒนาศูนย์ PEER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</si>
  <si>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ภาษาอาเซียนวันละคำ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</si>
  <si>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ภาษาอังกฤษวันละคำ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</si>
  <si>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พัฒนาศูนย์ PEER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</si>
  <si>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ส่งเสริมการใช้สื่อศูนย์ PEER สู่ห้องเรียน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</si>
  <si>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แข่งขันคำศัพท์ภาษาอังกฤษ</t>
    </r>
  </si>
  <si>
    <r>
      <t>2.กิจกรรมพัฒนาการเรียนการสอนสองภาษา (EBE</t>
    </r>
    <r>
      <rPr>
        <sz val="16"/>
        <color indexed="8"/>
        <rFont val="TH SarabunPSK"/>
        <family val="2"/>
      </rPr>
      <t>)</t>
    </r>
  </si>
  <si>
    <t xml:space="preserve">      - การจัดทำหลักสูตร (EBE)</t>
  </si>
  <si>
    <t xml:space="preserve">      -  EBE DAY</t>
  </si>
  <si>
    <t xml:space="preserve">      -  พัฒนาสื่อการเรียนรู้ EBE  </t>
  </si>
  <si>
    <t xml:space="preserve">โครงการพัฒนาการบริหารจัดการศึกษา  </t>
  </si>
  <si>
    <r>
      <t>ตามรูปแบบ ABM</t>
    </r>
    <r>
      <rPr>
        <sz val="14"/>
        <color indexed="8"/>
        <rFont val="TH SarabunPSK"/>
        <family val="2"/>
      </rPr>
      <t xml:space="preserve"> (Active Board Active Mind) </t>
    </r>
  </si>
  <si>
    <t xml:space="preserve">โครงการประชุมคณะกรรมการสถานศึกษา </t>
  </si>
  <si>
    <t>ผู้ปกครองและชุมชน</t>
  </si>
  <si>
    <t>- ปรับปรุงภูมิทัศน์</t>
  </si>
  <si>
    <t>- 6 มิถุนาวันพัฒนาโรงเรียน</t>
  </si>
  <si>
    <t>- โรงเรียนปลอดถังขยะ</t>
  </si>
  <si>
    <t xml:space="preserve">- ธนาคารขยะ </t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</si>
  <si>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จัดทำแผนประจำปี</t>
    </r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</si>
  <si>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คู่มือปฏิบัติงาน</t>
    </r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</si>
  <si>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รายงาน SAR</t>
    </r>
  </si>
  <si>
    <t xml:space="preserve">    -    วัสดุงานธุรการ</t>
  </si>
  <si>
    <t xml:space="preserve">       -  คู่เคียงสร้างเครือข่าย</t>
  </si>
  <si>
    <r>
      <t xml:space="preserve">         </t>
    </r>
    <r>
      <rPr>
        <b/>
        <sz val="16"/>
        <color indexed="8"/>
        <rFont val="TH SarabunPSK"/>
        <family val="2"/>
      </rPr>
      <t xml:space="preserve">การพัฒนาฐานการเรียนรู้ตามแนวหลัก </t>
    </r>
  </si>
  <si>
    <t>งบอุดหนุน (รายหัวนักเรียน)  =  338,700  บาท</t>
  </si>
  <si>
    <t>โครงการพัฒนาต้นแบบโรงเรียนวิถีพุทธ</t>
  </si>
  <si>
    <t xml:space="preserve">     - ค่ายคุณธรรม</t>
  </si>
  <si>
    <t xml:space="preserve">     - สวดมนต์ทุกวันศุกร์</t>
  </si>
  <si>
    <t xml:space="preserve">     - วันสำคัญทางศาสนา</t>
  </si>
  <si>
    <t xml:space="preserve">     - วันอาสาฬหบูชา</t>
  </si>
  <si>
    <t xml:space="preserve">     - วันมาฆบูชา</t>
  </si>
  <si>
    <t xml:space="preserve">     - วันวิสาขบูชา</t>
  </si>
  <si>
    <t>โครงการพัฒนาบ้านนักวิทยาศาสตร์น้อย</t>
  </si>
  <si>
    <t>โครงการพัฒนาปรับปรุงระบบเทคโนโลยีเพื่อ</t>
  </si>
  <si>
    <t>16</t>
  </si>
  <si>
    <t>17</t>
  </si>
  <si>
    <t>งบเกินดุล/สมดุล</t>
  </si>
  <si>
    <t>โครงการพัฒนาระบบประกันคุณภาพภายใน</t>
  </si>
  <si>
    <t>18  โครงการ  86  กิจกรรม</t>
  </si>
  <si>
    <r>
      <t xml:space="preserve">กลยุทธ์ที่ 4  </t>
    </r>
    <r>
      <rPr>
        <b/>
        <sz val="14"/>
        <rFont val="TH SarabunPSK"/>
        <family val="2"/>
      </rPr>
      <t>พัฒนาการบริหารจัดการศึกษาให้มีประสิทธิภาพตาม หลักธรรมาภิบาลเน้นการมีส่วนร่วมจากทุกภาคส่วนในการส่งเสริม สนับสนุนการจัดการศึกษา</t>
    </r>
  </si>
  <si>
    <r>
      <t xml:space="preserve">กลยุทธ์ที่ 1  พัฒนาคุณภาพและมาตรฐานการศึกษาตามหลักสูตร และส่งเสริมความสามารถด้านเทคโนโลยีเพื่อเป็นเครื่องมือในการเรียนรู้     </t>
    </r>
    <r>
      <rPr>
        <b/>
        <sz val="14"/>
        <rFont val="TH SarabunPSK"/>
        <family val="2"/>
      </rPr>
      <t xml:space="preserve">   </t>
    </r>
  </si>
  <si>
    <t>จำนวนที่จัดสรรเป็นงบดำเนินงาน(, ค่าไฟฟ้า=120,000  บาท, น้ำมันเชื้อเพลิง 7,000 บาท, ซ่อมบำรุง=10,000 บาท                  รวม</t>
  </si>
  <si>
    <r>
      <t xml:space="preserve">     -    พัฒนาค</t>
    </r>
    <r>
      <rPr>
        <sz val="16"/>
        <color indexed="8"/>
        <rFont val="TH SarabunIT๙"/>
        <family val="2"/>
      </rPr>
      <t>วามรู้และทักษะพื้นฐานใน</t>
    </r>
  </si>
  <si>
    <t xml:space="preserve">          การใช้เทคโนโลยีเพื่อการเรียนการสอน</t>
  </si>
  <si>
    <r>
      <t xml:space="preserve"> </t>
    </r>
    <r>
      <rPr>
        <sz val="7"/>
        <color indexed="8"/>
        <rFont val="Times New Roman"/>
        <family val="1"/>
      </rPr>
      <t xml:space="preserve"> </t>
    </r>
    <r>
      <rPr>
        <sz val="16"/>
        <color indexed="8"/>
        <rFont val="TH SarabunPSK"/>
        <family val="2"/>
      </rPr>
      <t>ยิ้มง่าย ไหว้สวย</t>
    </r>
  </si>
  <si>
    <t>บัญช่วย</t>
  </si>
  <si>
    <t>สุพรณี</t>
  </si>
  <si>
    <t>เพ็ญศิริ</t>
  </si>
  <si>
    <t xml:space="preserve"> -  จัดสัปดาห์อาเซียน</t>
  </si>
  <si>
    <t xml:space="preserve">  - ประกวดกิจกรรมอาเซียน</t>
  </si>
  <si>
    <t>กนก</t>
  </si>
  <si>
    <t xml:space="preserve">  - อาหารเสริม(นม)</t>
  </si>
  <si>
    <t xml:space="preserve"> -  ระบบน้ำดื่มภายในโรงเรียน</t>
  </si>
  <si>
    <t xml:space="preserve"> - อาหารกลางวัน</t>
  </si>
  <si>
    <t xml:space="preserve">     - พัฒนาระบบสืบค้น</t>
  </si>
  <si>
    <t xml:space="preserve">     - ศูนย์ข่าวสาร</t>
  </si>
  <si>
    <t xml:space="preserve">       -    คู่เคียงสร้างเครือข่าย</t>
  </si>
  <si>
    <t xml:space="preserve">     - วันเข้าพรรษา</t>
  </si>
  <si>
    <t xml:space="preserve"> - ส่งเสริมนักเรียนทำบุญที่วัดทุกวันพระ(เช้า)</t>
  </si>
  <si>
    <t>อบรมพัฒนาบุคลากรผ่านระบบ ICT</t>
  </si>
  <si>
    <r>
      <rPr>
        <sz val="7"/>
        <color indexed="8"/>
        <rFont val="Times New Roman"/>
        <family val="1"/>
      </rPr>
      <t xml:space="preserve"> </t>
    </r>
    <r>
      <rPr>
        <sz val="16"/>
        <color indexed="8"/>
        <rFont val="TH SarabunPSK"/>
        <family val="2"/>
      </rPr>
      <t xml:space="preserve">ศึกษาดูงาน  </t>
    </r>
  </si>
  <si>
    <t xml:space="preserve"> - วันปิยมหาราช</t>
  </si>
  <si>
    <r>
      <rPr>
        <sz val="7"/>
        <color indexed="8"/>
        <rFont val="Times New Roman"/>
        <family val="1"/>
      </rPr>
      <t xml:space="preserve"> </t>
    </r>
    <r>
      <rPr>
        <sz val="16"/>
        <color indexed="8"/>
        <rFont val="TH SarabunPSK"/>
        <family val="2"/>
      </rPr>
      <t>B21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</si>
</sst>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7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H SarabunPSK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0"/>
      <color indexed="23"/>
      <name val="Arial"/>
      <family val="2"/>
    </font>
    <font>
      <b/>
      <sz val="14"/>
      <color indexed="10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0"/>
      <color rgb="FF666666"/>
      <name val="Arial"/>
      <family val="2"/>
    </font>
    <font>
      <b/>
      <sz val="14"/>
      <color rgb="FFFF0000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49" fontId="59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59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59" fillId="0" borderId="10" xfId="0" applyNumberFormat="1" applyFont="1" applyBorder="1" applyAlignment="1">
      <alignment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9" fontId="59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left" vertical="center" indent="2"/>
    </xf>
    <xf numFmtId="2" fontId="59" fillId="0" borderId="14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/>
    </xf>
    <xf numFmtId="2" fontId="59" fillId="0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/>
    </xf>
    <xf numFmtId="49" fontId="59" fillId="0" borderId="12" xfId="0" applyNumberFormat="1" applyFont="1" applyFill="1" applyBorder="1" applyAlignment="1">
      <alignment/>
    </xf>
    <xf numFmtId="2" fontId="59" fillId="0" borderId="12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4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16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3" fillId="33" borderId="19" xfId="0" applyFont="1" applyFill="1" applyBorder="1" applyAlignment="1">
      <alignment/>
    </xf>
    <xf numFmtId="0" fontId="63" fillId="33" borderId="23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 vertical="top" wrapText="1"/>
    </xf>
    <xf numFmtId="0" fontId="63" fillId="33" borderId="19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24" xfId="0" applyFont="1" applyBorder="1" applyAlignment="1">
      <alignment/>
    </xf>
    <xf numFmtId="185" fontId="64" fillId="0" borderId="10" xfId="42" applyNumberFormat="1" applyFont="1" applyBorder="1" applyAlignment="1">
      <alignment horizontal="center" vertical="center"/>
    </xf>
    <xf numFmtId="185" fontId="63" fillId="0" borderId="0" xfId="0" applyNumberFormat="1" applyFont="1" applyAlignment="1">
      <alignment/>
    </xf>
    <xf numFmtId="185" fontId="63" fillId="34" borderId="0" xfId="0" applyNumberFormat="1" applyFont="1" applyFill="1" applyAlignment="1">
      <alignment/>
    </xf>
    <xf numFmtId="0" fontId="63" fillId="35" borderId="0" xfId="0" applyFont="1" applyFill="1" applyAlignment="1">
      <alignment/>
    </xf>
    <xf numFmtId="185" fontId="64" fillId="33" borderId="19" xfId="42" applyNumberFormat="1" applyFont="1" applyFill="1" applyBorder="1" applyAlignment="1">
      <alignment/>
    </xf>
    <xf numFmtId="185" fontId="64" fillId="0" borderId="16" xfId="42" applyNumberFormat="1" applyFont="1" applyBorder="1" applyAlignment="1">
      <alignment/>
    </xf>
    <xf numFmtId="185" fontId="64" fillId="0" borderId="22" xfId="42" applyNumberFormat="1" applyFont="1" applyBorder="1" applyAlignment="1">
      <alignment/>
    </xf>
    <xf numFmtId="185" fontId="64" fillId="0" borderId="17" xfId="42" applyNumberFormat="1" applyFont="1" applyBorder="1" applyAlignment="1">
      <alignment/>
    </xf>
    <xf numFmtId="185" fontId="64" fillId="33" borderId="25" xfId="42" applyNumberFormat="1" applyFont="1" applyFill="1" applyBorder="1" applyAlignment="1">
      <alignment/>
    </xf>
    <xf numFmtId="185" fontId="64" fillId="0" borderId="26" xfId="42" applyNumberFormat="1" applyFont="1" applyBorder="1" applyAlignment="1">
      <alignment/>
    </xf>
    <xf numFmtId="185" fontId="64" fillId="0" borderId="27" xfId="42" applyNumberFormat="1" applyFont="1" applyBorder="1" applyAlignment="1">
      <alignment/>
    </xf>
    <xf numFmtId="185" fontId="64" fillId="33" borderId="28" xfId="42" applyNumberFormat="1" applyFont="1" applyFill="1" applyBorder="1" applyAlignment="1">
      <alignment/>
    </xf>
    <xf numFmtId="185" fontId="64" fillId="0" borderId="0" xfId="42" applyNumberFormat="1" applyFont="1" applyAlignment="1">
      <alignment/>
    </xf>
    <xf numFmtId="0" fontId="64" fillId="0" borderId="16" xfId="0" applyFont="1" applyBorder="1" applyAlignment="1">
      <alignment horizontal="center" vertical="center"/>
    </xf>
    <xf numFmtId="185" fontId="64" fillId="36" borderId="29" xfId="42" applyNumberFormat="1" applyFont="1" applyFill="1" applyBorder="1" applyAlignment="1">
      <alignment/>
    </xf>
    <xf numFmtId="185" fontId="66" fillId="34" borderId="0" xfId="42" applyNumberFormat="1" applyFont="1" applyFill="1" applyAlignment="1">
      <alignment/>
    </xf>
    <xf numFmtId="185" fontId="64" fillId="35" borderId="0" xfId="42" applyNumberFormat="1" applyFont="1" applyFill="1" applyAlignment="1">
      <alignment/>
    </xf>
    <xf numFmtId="185" fontId="63" fillId="34" borderId="17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185" fontId="64" fillId="34" borderId="16" xfId="42" applyNumberFormat="1" applyFont="1" applyFill="1" applyBorder="1" applyAlignment="1">
      <alignment/>
    </xf>
    <xf numFmtId="0" fontId="63" fillId="34" borderId="16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185" fontId="64" fillId="34" borderId="27" xfId="42" applyNumberFormat="1" applyFont="1" applyFill="1" applyBorder="1" applyAlignment="1">
      <alignment/>
    </xf>
    <xf numFmtId="185" fontId="63" fillId="34" borderId="22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64" fillId="0" borderId="16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/>
    </xf>
    <xf numFmtId="171" fontId="62" fillId="0" borderId="10" xfId="42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63" fillId="36" borderId="19" xfId="0" applyFont="1" applyFill="1" applyBorder="1" applyAlignment="1">
      <alignment/>
    </xf>
    <xf numFmtId="0" fontId="63" fillId="36" borderId="16" xfId="0" applyFont="1" applyFill="1" applyBorder="1" applyAlignment="1">
      <alignment/>
    </xf>
    <xf numFmtId="0" fontId="63" fillId="36" borderId="22" xfId="0" applyFont="1" applyFill="1" applyBorder="1" applyAlignment="1">
      <alignment/>
    </xf>
    <xf numFmtId="185" fontId="64" fillId="36" borderId="16" xfId="42" applyNumberFormat="1" applyFont="1" applyFill="1" applyBorder="1" applyAlignment="1">
      <alignment/>
    </xf>
    <xf numFmtId="185" fontId="64" fillId="36" borderId="22" xfId="42" applyNumberFormat="1" applyFont="1" applyFill="1" applyBorder="1" applyAlignment="1">
      <alignment/>
    </xf>
    <xf numFmtId="185" fontId="64" fillId="36" borderId="25" xfId="42" applyNumberFormat="1" applyFont="1" applyFill="1" applyBorder="1" applyAlignment="1">
      <alignment/>
    </xf>
    <xf numFmtId="185" fontId="64" fillId="36" borderId="26" xfId="42" applyNumberFormat="1" applyFont="1" applyFill="1" applyBorder="1" applyAlignment="1">
      <alignment/>
    </xf>
    <xf numFmtId="185" fontId="64" fillId="36" borderId="27" xfId="42" applyNumberFormat="1" applyFont="1" applyFill="1" applyBorder="1" applyAlignment="1">
      <alignment/>
    </xf>
    <xf numFmtId="0" fontId="63" fillId="36" borderId="0" xfId="0" applyFont="1" applyFill="1" applyAlignment="1">
      <alignment/>
    </xf>
    <xf numFmtId="185" fontId="64" fillId="36" borderId="0" xfId="42" applyNumberFormat="1" applyFont="1" applyFill="1" applyAlignment="1">
      <alignment/>
    </xf>
    <xf numFmtId="0" fontId="67" fillId="36" borderId="16" xfId="0" applyFont="1" applyFill="1" applyBorder="1" applyAlignment="1">
      <alignment/>
    </xf>
    <xf numFmtId="0" fontId="63" fillId="36" borderId="17" xfId="0" applyFont="1" applyFill="1" applyBorder="1" applyAlignment="1">
      <alignment/>
    </xf>
    <xf numFmtId="185" fontId="64" fillId="36" borderId="17" xfId="42" applyNumberFormat="1" applyFont="1" applyFill="1" applyBorder="1" applyAlignment="1">
      <alignment/>
    </xf>
    <xf numFmtId="0" fontId="63" fillId="36" borderId="16" xfId="0" applyFont="1" applyFill="1" applyBorder="1" applyAlignment="1">
      <alignment horizontal="center" vertical="center"/>
    </xf>
    <xf numFmtId="0" fontId="68" fillId="36" borderId="16" xfId="0" applyFont="1" applyFill="1" applyBorder="1" applyAlignment="1">
      <alignment/>
    </xf>
    <xf numFmtId="0" fontId="64" fillId="36" borderId="16" xfId="0" applyFont="1" applyFill="1" applyBorder="1" applyAlignment="1">
      <alignment horizontal="center" vertical="center"/>
    </xf>
    <xf numFmtId="185" fontId="64" fillId="36" borderId="28" xfId="42" applyNumberFormat="1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2" fillId="0" borderId="0" xfId="0" applyFont="1" applyAlignment="1">
      <alignment vertical="center"/>
    </xf>
    <xf numFmtId="0" fontId="59" fillId="0" borderId="10" xfId="0" applyFont="1" applyBorder="1" applyAlignment="1">
      <alignment horizontal="left" vertical="center" indent="3"/>
    </xf>
    <xf numFmtId="0" fontId="59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2" fontId="62" fillId="0" borderId="0" xfId="0" applyNumberFormat="1" applyFont="1" applyAlignment="1">
      <alignment/>
    </xf>
    <xf numFmtId="49" fontId="62" fillId="0" borderId="10" xfId="0" applyNumberFormat="1" applyFont="1" applyFill="1" applyBorder="1" applyAlignment="1">
      <alignment vertical="center"/>
    </xf>
    <xf numFmtId="2" fontId="59" fillId="0" borderId="15" xfId="0" applyNumberFormat="1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vertical="center"/>
    </xf>
    <xf numFmtId="49" fontId="62" fillId="0" borderId="0" xfId="0" applyNumberFormat="1" applyFont="1" applyFill="1" applyAlignment="1">
      <alignment vertical="center"/>
    </xf>
    <xf numFmtId="185" fontId="59" fillId="0" borderId="10" xfId="42" applyNumberFormat="1" applyFont="1" applyFill="1" applyBorder="1" applyAlignment="1">
      <alignment/>
    </xf>
    <xf numFmtId="185" fontId="69" fillId="0" borderId="10" xfId="42" applyNumberFormat="1" applyFont="1" applyFill="1" applyBorder="1" applyAlignment="1">
      <alignment/>
    </xf>
    <xf numFmtId="185" fontId="59" fillId="0" borderId="15" xfId="42" applyNumberFormat="1" applyFont="1" applyFill="1" applyBorder="1" applyAlignment="1">
      <alignment/>
    </xf>
    <xf numFmtId="185" fontId="3" fillId="0" borderId="18" xfId="42" applyNumberFormat="1" applyFont="1" applyFill="1" applyBorder="1" applyAlignment="1">
      <alignment/>
    </xf>
    <xf numFmtId="185" fontId="3" fillId="0" borderId="12" xfId="42" applyNumberFormat="1" applyFont="1" applyFill="1" applyBorder="1" applyAlignment="1">
      <alignment/>
    </xf>
    <xf numFmtId="185" fontId="3" fillId="0" borderId="30" xfId="42" applyNumberFormat="1" applyFont="1" applyFill="1" applyBorder="1" applyAlignment="1">
      <alignment/>
    </xf>
    <xf numFmtId="185" fontId="3" fillId="0" borderId="10" xfId="42" applyNumberFormat="1" applyFont="1" applyFill="1" applyBorder="1" applyAlignment="1">
      <alignment/>
    </xf>
    <xf numFmtId="185" fontId="69" fillId="0" borderId="18" xfId="42" applyNumberFormat="1" applyFont="1" applyFill="1" applyBorder="1" applyAlignment="1">
      <alignment/>
    </xf>
    <xf numFmtId="185" fontId="59" fillId="0" borderId="10" xfId="42" applyNumberFormat="1" applyFont="1" applyFill="1" applyBorder="1" applyAlignment="1">
      <alignment horizontal="center"/>
    </xf>
    <xf numFmtId="0" fontId="59" fillId="0" borderId="12" xfId="0" applyFont="1" applyBorder="1" applyAlignment="1">
      <alignment/>
    </xf>
    <xf numFmtId="49" fontId="3" fillId="0" borderId="18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vertical="center" wrapText="1"/>
    </xf>
    <xf numFmtId="0" fontId="59" fillId="0" borderId="12" xfId="0" applyFont="1" applyBorder="1" applyAlignment="1">
      <alignment horizontal="left" vertical="center" indent="3"/>
    </xf>
    <xf numFmtId="49" fontId="62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/>
    </xf>
    <xf numFmtId="0" fontId="59" fillId="10" borderId="10" xfId="0" applyFont="1" applyFill="1" applyBorder="1" applyAlignment="1">
      <alignment/>
    </xf>
    <xf numFmtId="0" fontId="62" fillId="10" borderId="10" xfId="0" applyFont="1" applyFill="1" applyBorder="1" applyAlignment="1">
      <alignment/>
    </xf>
    <xf numFmtId="49" fontId="59" fillId="10" borderId="10" xfId="0" applyNumberFormat="1" applyFont="1" applyFill="1" applyBorder="1" applyAlignment="1">
      <alignment/>
    </xf>
    <xf numFmtId="49" fontId="62" fillId="10" borderId="10" xfId="0" applyNumberFormat="1" applyFont="1" applyFill="1" applyBorder="1" applyAlignment="1">
      <alignment/>
    </xf>
    <xf numFmtId="49" fontId="70" fillId="0" borderId="10" xfId="0" applyNumberFormat="1" applyFont="1" applyFill="1" applyBorder="1" applyAlignment="1">
      <alignment horizontal="center"/>
    </xf>
    <xf numFmtId="49" fontId="70" fillId="0" borderId="10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185" fontId="71" fillId="0" borderId="10" xfId="42" applyNumberFormat="1" applyFont="1" applyFill="1" applyBorder="1" applyAlignment="1">
      <alignment/>
    </xf>
    <xf numFmtId="171" fontId="62" fillId="0" borderId="10" xfId="42" applyFont="1" applyFill="1" applyBorder="1" applyAlignment="1">
      <alignment horizontal="center"/>
    </xf>
    <xf numFmtId="2" fontId="62" fillId="0" borderId="0" xfId="0" applyNumberFormat="1" applyFont="1" applyBorder="1" applyAlignment="1">
      <alignment/>
    </xf>
    <xf numFmtId="185" fontId="72" fillId="0" borderId="10" xfId="42" applyNumberFormat="1" applyFont="1" applyFill="1" applyBorder="1" applyAlignment="1">
      <alignment vertical="top" wrapText="1"/>
    </xf>
    <xf numFmtId="185" fontId="2" fillId="0" borderId="18" xfId="42" applyNumberFormat="1" applyFont="1" applyFill="1" applyBorder="1" applyAlignment="1">
      <alignment/>
    </xf>
    <xf numFmtId="185" fontId="59" fillId="0" borderId="10" xfId="42" applyNumberFormat="1" applyFont="1" applyFill="1" applyBorder="1" applyAlignment="1">
      <alignment horizontal="right" vertical="center"/>
    </xf>
    <xf numFmtId="185" fontId="2" fillId="0" borderId="12" xfId="42" applyNumberFormat="1" applyFont="1" applyFill="1" applyBorder="1" applyAlignment="1">
      <alignment/>
    </xf>
    <xf numFmtId="185" fontId="59" fillId="0" borderId="10" xfId="42" applyNumberFormat="1" applyFont="1" applyFill="1" applyBorder="1" applyAlignment="1">
      <alignment horizontal="center" vertical="center"/>
    </xf>
    <xf numFmtId="185" fontId="3" fillId="0" borderId="10" xfId="42" applyNumberFormat="1" applyFont="1" applyFill="1" applyBorder="1" applyAlignment="1">
      <alignment vertical="top" wrapText="1"/>
    </xf>
    <xf numFmtId="185" fontId="2" fillId="0" borderId="30" xfId="42" applyNumberFormat="1" applyFont="1" applyFill="1" applyBorder="1" applyAlignment="1">
      <alignment/>
    </xf>
    <xf numFmtId="185" fontId="59" fillId="0" borderId="10" xfId="42" applyNumberFormat="1" applyFont="1" applyFill="1" applyBorder="1" applyAlignment="1">
      <alignment horizontal="left" vertical="center" indent="3"/>
    </xf>
    <xf numFmtId="185" fontId="62" fillId="0" borderId="10" xfId="42" applyNumberFormat="1" applyFont="1" applyFill="1" applyBorder="1" applyAlignment="1">
      <alignment horizontal="left" vertical="center" indent="3"/>
    </xf>
    <xf numFmtId="185" fontId="59" fillId="0" borderId="12" xfId="42" applyNumberFormat="1" applyFont="1" applyFill="1" applyBorder="1" applyAlignment="1">
      <alignment horizontal="center" vertical="center"/>
    </xf>
    <xf numFmtId="185" fontId="12" fillId="0" borderId="12" xfId="42" applyNumberFormat="1" applyFont="1" applyFill="1" applyBorder="1" applyAlignment="1">
      <alignment/>
    </xf>
    <xf numFmtId="185" fontId="2" fillId="0" borderId="10" xfId="42" applyNumberFormat="1" applyFont="1" applyFill="1" applyBorder="1" applyAlignment="1">
      <alignment vertical="top" wrapText="1"/>
    </xf>
    <xf numFmtId="185" fontId="59" fillId="0" borderId="10" xfId="42" applyNumberFormat="1" applyFont="1" applyFill="1" applyBorder="1" applyAlignment="1">
      <alignment vertical="center"/>
    </xf>
    <xf numFmtId="185" fontId="12" fillId="0" borderId="10" xfId="42" applyNumberFormat="1" applyFont="1" applyFill="1" applyBorder="1" applyAlignment="1">
      <alignment/>
    </xf>
    <xf numFmtId="185" fontId="62" fillId="0" borderId="10" xfId="42" applyNumberFormat="1" applyFont="1" applyFill="1" applyBorder="1" applyAlignment="1">
      <alignment/>
    </xf>
    <xf numFmtId="185" fontId="59" fillId="0" borderId="0" xfId="42" applyNumberFormat="1" applyFont="1" applyFill="1" applyAlignment="1">
      <alignment/>
    </xf>
    <xf numFmtId="185" fontId="12" fillId="0" borderId="10" xfId="42" applyNumberFormat="1" applyFont="1" applyFill="1" applyBorder="1" applyAlignment="1">
      <alignment vertical="top" wrapText="1"/>
    </xf>
    <xf numFmtId="185" fontId="2" fillId="0" borderId="10" xfId="42" applyNumberFormat="1" applyFont="1" applyFill="1" applyBorder="1" applyAlignment="1">
      <alignment/>
    </xf>
    <xf numFmtId="185" fontId="62" fillId="0" borderId="0" xfId="42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62" fillId="10" borderId="10" xfId="0" applyNumberFormat="1" applyFont="1" applyFill="1" applyBorder="1" applyAlignment="1">
      <alignment horizontal="center" vertical="center"/>
    </xf>
    <xf numFmtId="171" fontId="62" fillId="10" borderId="10" xfId="42" applyFont="1" applyFill="1" applyBorder="1" applyAlignment="1">
      <alignment horizontal="center" vertical="center"/>
    </xf>
    <xf numFmtId="171" fontId="2" fillId="10" borderId="10" xfId="42" applyFont="1" applyFill="1" applyBorder="1" applyAlignment="1">
      <alignment horizontal="center" vertical="center" wrapText="1"/>
    </xf>
    <xf numFmtId="171" fontId="2" fillId="10" borderId="10" xfId="42" applyFont="1" applyFill="1" applyBorder="1" applyAlignment="1">
      <alignment horizontal="center" vertical="center"/>
    </xf>
    <xf numFmtId="2" fontId="59" fillId="10" borderId="10" xfId="0" applyNumberFormat="1" applyFont="1" applyFill="1" applyBorder="1" applyAlignment="1">
      <alignment horizontal="center" vertical="center"/>
    </xf>
    <xf numFmtId="171" fontId="70" fillId="10" borderId="10" xfId="42" applyFont="1" applyFill="1" applyBorder="1" applyAlignment="1">
      <alignment horizontal="center" vertical="center"/>
    </xf>
    <xf numFmtId="171" fontId="72" fillId="0" borderId="10" xfId="42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horizontal="left" vertical="center" indent="3"/>
    </xf>
    <xf numFmtId="185" fontId="73" fillId="0" borderId="30" xfId="42" applyNumberFormat="1" applyFont="1" applyFill="1" applyBorder="1" applyAlignment="1">
      <alignment/>
    </xf>
    <xf numFmtId="0" fontId="62" fillId="34" borderId="10" xfId="0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185" fontId="3" fillId="34" borderId="10" xfId="42" applyNumberFormat="1" applyFont="1" applyFill="1" applyBorder="1" applyAlignment="1">
      <alignment/>
    </xf>
    <xf numFmtId="2" fontId="59" fillId="34" borderId="12" xfId="0" applyNumberFormat="1" applyFont="1" applyFill="1" applyBorder="1" applyAlignment="1">
      <alignment horizontal="center" vertical="center"/>
    </xf>
    <xf numFmtId="2" fontId="62" fillId="34" borderId="0" xfId="0" applyNumberFormat="1" applyFont="1" applyFill="1" applyAlignment="1">
      <alignment/>
    </xf>
    <xf numFmtId="185" fontId="2" fillId="34" borderId="30" xfId="42" applyNumberFormat="1" applyFont="1" applyFill="1" applyBorder="1" applyAlignment="1">
      <alignment/>
    </xf>
    <xf numFmtId="49" fontId="62" fillId="34" borderId="10" xfId="0" applyNumberFormat="1" applyFont="1" applyFill="1" applyBorder="1" applyAlignment="1">
      <alignment vertical="center"/>
    </xf>
    <xf numFmtId="185" fontId="62" fillId="34" borderId="10" xfId="42" applyNumberFormat="1" applyFont="1" applyFill="1" applyBorder="1" applyAlignment="1">
      <alignment/>
    </xf>
    <xf numFmtId="2" fontId="59" fillId="34" borderId="10" xfId="0" applyNumberFormat="1" applyFont="1" applyFill="1" applyBorder="1" applyAlignment="1">
      <alignment horizontal="center" vertical="center"/>
    </xf>
    <xf numFmtId="49" fontId="59" fillId="34" borderId="15" xfId="0" applyNumberFormat="1" applyFont="1" applyFill="1" applyBorder="1" applyAlignment="1">
      <alignment horizontal="center" vertical="center"/>
    </xf>
    <xf numFmtId="0" fontId="62" fillId="34" borderId="0" xfId="0" applyFont="1" applyFill="1" applyAlignment="1">
      <alignment/>
    </xf>
    <xf numFmtId="49" fontId="59" fillId="34" borderId="15" xfId="0" applyNumberFormat="1" applyFont="1" applyFill="1" applyBorder="1" applyAlignment="1">
      <alignment/>
    </xf>
    <xf numFmtId="185" fontId="59" fillId="34" borderId="15" xfId="42" applyNumberFormat="1" applyFont="1" applyFill="1" applyBorder="1" applyAlignment="1">
      <alignment/>
    </xf>
    <xf numFmtId="2" fontId="59" fillId="34" borderId="15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top" wrapText="1"/>
    </xf>
    <xf numFmtId="0" fontId="62" fillId="34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indent="3"/>
    </xf>
    <xf numFmtId="2" fontId="60" fillId="0" borderId="0" xfId="0" applyNumberFormat="1" applyFont="1" applyAlignment="1">
      <alignment/>
    </xf>
    <xf numFmtId="49" fontId="62" fillId="10" borderId="10" xfId="0" applyNumberFormat="1" applyFont="1" applyFill="1" applyBorder="1" applyAlignment="1">
      <alignment horizontal="left"/>
    </xf>
    <xf numFmtId="0" fontId="59" fillId="0" borderId="18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171" fontId="62" fillId="0" borderId="18" xfId="42" applyFont="1" applyFill="1" applyBorder="1" applyAlignment="1">
      <alignment horizontal="center"/>
    </xf>
    <xf numFmtId="171" fontId="62" fillId="0" borderId="31" xfId="42" applyFont="1" applyFill="1" applyBorder="1" applyAlignment="1">
      <alignment horizontal="center"/>
    </xf>
    <xf numFmtId="171" fontId="62" fillId="0" borderId="11" xfId="42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49" fontId="59" fillId="0" borderId="31" xfId="0" applyNumberFormat="1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185" fontId="59" fillId="0" borderId="18" xfId="42" applyNumberFormat="1" applyFont="1" applyFill="1" applyBorder="1" applyAlignment="1">
      <alignment horizontal="center"/>
    </xf>
    <xf numFmtId="185" fontId="59" fillId="0" borderId="31" xfId="42" applyNumberFormat="1" applyFont="1" applyFill="1" applyBorder="1" applyAlignment="1">
      <alignment horizontal="center"/>
    </xf>
    <xf numFmtId="185" fontId="59" fillId="0" borderId="11" xfId="42" applyNumberFormat="1" applyFont="1" applyFill="1" applyBorder="1" applyAlignment="1">
      <alignment horizontal="center"/>
    </xf>
    <xf numFmtId="0" fontId="62" fillId="10" borderId="10" xfId="0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left" vertical="top" wrapText="1"/>
    </xf>
    <xf numFmtId="171" fontId="70" fillId="1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37" borderId="18" xfId="0" applyNumberFormat="1" applyFont="1" applyFill="1" applyBorder="1" applyAlignment="1">
      <alignment horizontal="left" vertical="top" wrapText="1"/>
    </xf>
    <xf numFmtId="49" fontId="2" fillId="37" borderId="31" xfId="0" applyNumberFormat="1" applyFont="1" applyFill="1" applyBorder="1" applyAlignment="1">
      <alignment horizontal="left" vertical="top" wrapText="1"/>
    </xf>
    <xf numFmtId="49" fontId="2" fillId="37" borderId="11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1" fontId="62" fillId="0" borderId="10" xfId="42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85" fontId="2" fillId="0" borderId="14" xfId="42" applyNumberFormat="1" applyFont="1" applyFill="1" applyBorder="1" applyAlignment="1">
      <alignment horizontal="center" vertical="center" wrapText="1"/>
    </xf>
    <xf numFmtId="185" fontId="2" fillId="0" borderId="15" xfId="42" applyNumberFormat="1" applyFont="1" applyFill="1" applyBorder="1" applyAlignment="1">
      <alignment horizontal="center" vertical="center" wrapText="1"/>
    </xf>
    <xf numFmtId="185" fontId="2" fillId="0" borderId="12" xfId="42" applyNumberFormat="1" applyFont="1" applyFill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left"/>
    </xf>
    <xf numFmtId="49" fontId="59" fillId="0" borderId="31" xfId="0" applyNumberFormat="1" applyFont="1" applyFill="1" applyBorder="1" applyAlignment="1">
      <alignment horizontal="left"/>
    </xf>
    <xf numFmtId="49" fontId="59" fillId="0" borderId="11" xfId="0" applyNumberFormat="1" applyFont="1" applyFill="1" applyBorder="1" applyAlignment="1">
      <alignment horizontal="left"/>
    </xf>
    <xf numFmtId="2" fontId="62" fillId="0" borderId="32" xfId="0" applyNumberFormat="1" applyFont="1" applyFill="1" applyBorder="1" applyAlignment="1">
      <alignment horizontal="center"/>
    </xf>
    <xf numFmtId="2" fontId="62" fillId="0" borderId="33" xfId="0" applyNumberFormat="1" applyFont="1" applyFill="1" applyBorder="1" applyAlignment="1">
      <alignment horizontal="center"/>
    </xf>
    <xf numFmtId="49" fontId="2" fillId="37" borderId="18" xfId="0" applyNumberFormat="1" applyFont="1" applyFill="1" applyBorder="1" applyAlignment="1">
      <alignment horizontal="center" vertical="top" wrapText="1"/>
    </xf>
    <xf numFmtId="49" fontId="2" fillId="37" borderId="31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85" fontId="13" fillId="0" borderId="14" xfId="42" applyNumberFormat="1" applyFont="1" applyFill="1" applyBorder="1" applyAlignment="1">
      <alignment horizontal="center" vertical="center" wrapText="1"/>
    </xf>
    <xf numFmtId="185" fontId="13" fillId="0" borderId="15" xfId="42" applyNumberFormat="1" applyFont="1" applyFill="1" applyBorder="1" applyAlignment="1">
      <alignment horizontal="center" vertical="center" wrapText="1"/>
    </xf>
    <xf numFmtId="185" fontId="13" fillId="0" borderId="12" xfId="42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view="pageBreakPreview" zoomScaleNormal="90" zoomScaleSheetLayoutView="100" zoomScalePageLayoutView="0" workbookViewId="0" topLeftCell="A1">
      <pane ySplit="1" topLeftCell="A206" activePane="bottomLeft" state="frozen"/>
      <selection pane="topLeft" activeCell="A1" sqref="A1"/>
      <selection pane="bottomLeft" activeCell="O47" sqref="O47"/>
    </sheetView>
  </sheetViews>
  <sheetFormatPr defaultColWidth="9.00390625" defaultRowHeight="15"/>
  <cols>
    <col min="1" max="1" width="9.00390625" style="1" customWidth="1"/>
    <col min="2" max="2" width="38.421875" style="1" customWidth="1"/>
    <col min="3" max="13" width="4.57421875" style="1" hidden="1" customWidth="1"/>
    <col min="14" max="14" width="0.13671875" style="1" customWidth="1"/>
    <col min="15" max="15" width="13.28125" style="154" customWidth="1"/>
    <col min="16" max="16" width="21.00390625" style="167" customWidth="1"/>
    <col min="17" max="16384" width="9.00390625" style="11" customWidth="1"/>
  </cols>
  <sheetData>
    <row r="1" spans="1:16" ht="21">
      <c r="A1" s="243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21" customHeight="1">
      <c r="A2" s="233" t="s">
        <v>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188" customFormat="1" ht="22.5" customHeight="1">
      <c r="A3" s="244" t="s">
        <v>0</v>
      </c>
      <c r="B3" s="244" t="s">
        <v>19</v>
      </c>
      <c r="C3" s="245" t="s">
        <v>16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7"/>
      <c r="O3" s="248" t="s">
        <v>1</v>
      </c>
      <c r="P3" s="239" t="s">
        <v>2</v>
      </c>
    </row>
    <row r="4" spans="1:16" s="188" customFormat="1" ht="0.75" customHeight="1">
      <c r="A4" s="244"/>
      <c r="B4" s="244"/>
      <c r="C4" s="237" t="s">
        <v>3</v>
      </c>
      <c r="D4" s="237" t="s">
        <v>4</v>
      </c>
      <c r="E4" s="237" t="s">
        <v>5</v>
      </c>
      <c r="F4" s="237" t="s">
        <v>6</v>
      </c>
      <c r="G4" s="237" t="s">
        <v>7</v>
      </c>
      <c r="H4" s="237" t="s">
        <v>8</v>
      </c>
      <c r="I4" s="237" t="s">
        <v>9</v>
      </c>
      <c r="J4" s="237" t="s">
        <v>10</v>
      </c>
      <c r="K4" s="237" t="s">
        <v>11</v>
      </c>
      <c r="L4" s="237" t="s">
        <v>12</v>
      </c>
      <c r="M4" s="237" t="s">
        <v>13</v>
      </c>
      <c r="N4" s="237" t="s">
        <v>14</v>
      </c>
      <c r="O4" s="249"/>
      <c r="P4" s="240"/>
    </row>
    <row r="5" spans="1:16" s="188" customFormat="1" ht="18.75">
      <c r="A5" s="244"/>
      <c r="B5" s="244"/>
      <c r="C5" s="242"/>
      <c r="D5" s="238"/>
      <c r="E5" s="238"/>
      <c r="F5" s="238"/>
      <c r="G5" s="238"/>
      <c r="H5" s="238"/>
      <c r="I5" s="238"/>
      <c r="J5" s="238"/>
      <c r="K5" s="238"/>
      <c r="L5" s="242"/>
      <c r="M5" s="238"/>
      <c r="N5" s="238"/>
      <c r="O5" s="250"/>
      <c r="P5" s="241"/>
    </row>
    <row r="6" spans="1:16" ht="21" customHeight="1">
      <c r="A6" s="235" t="s">
        <v>20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139">
        <f>O7+O18+O38+O44+O57+O64+O67</f>
        <v>118200</v>
      </c>
      <c r="P6" s="158"/>
    </row>
    <row r="7" spans="1:16" ht="21">
      <c r="A7" s="2">
        <v>1</v>
      </c>
      <c r="B7" s="100" t="s">
        <v>152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40">
        <f>SUM(O8:O13)</f>
        <v>33500</v>
      </c>
      <c r="P7" s="17" t="s">
        <v>22</v>
      </c>
    </row>
    <row r="8" spans="1:16" ht="21">
      <c r="A8" s="2"/>
      <c r="B8" s="101" t="s">
        <v>153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41">
        <v>1000</v>
      </c>
      <c r="P8" s="17" t="s">
        <v>22</v>
      </c>
    </row>
    <row r="9" spans="1:16" ht="21">
      <c r="A9" s="2"/>
      <c r="B9" s="101" t="s">
        <v>154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41">
        <v>500</v>
      </c>
      <c r="P9" s="17" t="s">
        <v>22</v>
      </c>
    </row>
    <row r="10" spans="1:16" ht="21">
      <c r="A10" s="2"/>
      <c r="B10" s="101" t="s">
        <v>155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41">
        <v>1000</v>
      </c>
      <c r="P10" s="17" t="s">
        <v>22</v>
      </c>
    </row>
    <row r="11" spans="1:16" ht="21">
      <c r="A11" s="2"/>
      <c r="B11" s="101" t="s">
        <v>156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41">
        <v>30000</v>
      </c>
      <c r="P11" s="17" t="s">
        <v>72</v>
      </c>
    </row>
    <row r="12" spans="1:16" ht="21">
      <c r="A12" s="2"/>
      <c r="B12" s="101" t="s">
        <v>157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41">
        <v>500</v>
      </c>
      <c r="P12" s="17" t="s">
        <v>22</v>
      </c>
    </row>
    <row r="13" spans="1:16" ht="21">
      <c r="A13" s="2" t="s">
        <v>21</v>
      </c>
      <c r="B13" s="101" t="s">
        <v>158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41">
        <v>500</v>
      </c>
      <c r="P13" s="17" t="s">
        <v>22</v>
      </c>
    </row>
    <row r="14" spans="1:16" ht="21">
      <c r="A14" s="2"/>
      <c r="B14" s="101" t="s">
        <v>159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4"/>
      <c r="P14" s="17" t="s">
        <v>22</v>
      </c>
    </row>
    <row r="15" spans="1:16" ht="21">
      <c r="A15" s="6"/>
      <c r="B15" s="168" t="s">
        <v>272</v>
      </c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116"/>
      <c r="P15" s="17" t="s">
        <v>31</v>
      </c>
    </row>
    <row r="16" spans="1:16" ht="21">
      <c r="A16" s="6"/>
      <c r="B16" s="168" t="s">
        <v>270</v>
      </c>
      <c r="C16" s="7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116"/>
      <c r="P16" s="17" t="s">
        <v>81</v>
      </c>
    </row>
    <row r="17" spans="1:16" ht="21">
      <c r="A17" s="6"/>
      <c r="B17" s="168" t="s">
        <v>271</v>
      </c>
      <c r="C17" s="7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169"/>
      <c r="P17" s="17" t="s">
        <v>32</v>
      </c>
    </row>
    <row r="18" spans="1:16" ht="21">
      <c r="A18" s="6">
        <v>2</v>
      </c>
      <c r="B18" s="100" t="s">
        <v>160</v>
      </c>
      <c r="C18" s="7"/>
      <c r="D18" s="7"/>
      <c r="E18" s="8"/>
      <c r="F18" s="7"/>
      <c r="G18" s="7"/>
      <c r="H18" s="7"/>
      <c r="I18" s="7"/>
      <c r="J18" s="7"/>
      <c r="K18" s="7"/>
      <c r="L18" s="7"/>
      <c r="M18" s="7"/>
      <c r="N18" s="7"/>
      <c r="O18" s="142">
        <f>SUM(O19:O27)</f>
        <v>10300</v>
      </c>
      <c r="P18" s="17" t="s">
        <v>15</v>
      </c>
    </row>
    <row r="19" spans="1:16" ht="18.75" customHeight="1">
      <c r="A19" s="16"/>
      <c r="B19" s="187" t="s">
        <v>281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3">
        <v>500</v>
      </c>
      <c r="P19" s="17" t="s">
        <v>15</v>
      </c>
    </row>
    <row r="20" spans="1:16" ht="21">
      <c r="A20" s="16"/>
      <c r="B20" s="101" t="s">
        <v>162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3">
        <v>800</v>
      </c>
      <c r="P20" s="17" t="s">
        <v>15</v>
      </c>
    </row>
    <row r="21" spans="1:16" ht="21">
      <c r="A21" s="16"/>
      <c r="B21" s="101" t="s">
        <v>163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43">
        <v>1000</v>
      </c>
      <c r="P21" s="17" t="s">
        <v>15</v>
      </c>
    </row>
    <row r="22" spans="1:16" ht="21">
      <c r="A22" s="16"/>
      <c r="B22" s="101" t="s">
        <v>164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3">
        <v>800</v>
      </c>
      <c r="P22" s="17" t="s">
        <v>15</v>
      </c>
    </row>
    <row r="23" spans="1:16" ht="21">
      <c r="A23" s="16"/>
      <c r="B23" s="101" t="s">
        <v>165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3">
        <v>800</v>
      </c>
      <c r="P23" s="17" t="s">
        <v>15</v>
      </c>
    </row>
    <row r="24" spans="1:16" ht="21">
      <c r="A24" s="16"/>
      <c r="B24" s="101" t="s">
        <v>166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3">
        <v>1000</v>
      </c>
      <c r="P24" s="17" t="s">
        <v>15</v>
      </c>
    </row>
    <row r="25" spans="1:16" ht="21">
      <c r="A25" s="16"/>
      <c r="B25" s="101" t="s">
        <v>167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43">
        <v>3200</v>
      </c>
      <c r="P25" s="17" t="s">
        <v>15</v>
      </c>
    </row>
    <row r="26" spans="1:16" ht="15.75" customHeight="1">
      <c r="A26" s="16"/>
      <c r="B26" s="101" t="s">
        <v>168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43">
        <v>200</v>
      </c>
      <c r="P26" s="17" t="s">
        <v>15</v>
      </c>
    </row>
    <row r="27" spans="1:16" ht="21">
      <c r="A27" s="16"/>
      <c r="B27" s="102" t="s">
        <v>169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43">
        <v>2000</v>
      </c>
      <c r="P27" s="17" t="s">
        <v>15</v>
      </c>
    </row>
    <row r="28" spans="1:16" ht="21">
      <c r="A28" s="16"/>
      <c r="B28" s="102" t="s">
        <v>273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43"/>
      <c r="P28" s="17" t="s">
        <v>15</v>
      </c>
    </row>
    <row r="29" spans="1:16" ht="21">
      <c r="A29" s="16"/>
      <c r="B29" s="102" t="s">
        <v>274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43"/>
      <c r="P29" s="17" t="s">
        <v>15</v>
      </c>
    </row>
    <row r="30" spans="1:16" ht="21">
      <c r="A30" s="234" t="s">
        <v>175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</row>
    <row r="31" spans="1:16" ht="21">
      <c r="A31" s="233" t="s">
        <v>18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</row>
    <row r="32" spans="1:16" ht="21" customHeight="1">
      <c r="A32" s="223" t="s">
        <v>0</v>
      </c>
      <c r="B32" s="223" t="s">
        <v>19</v>
      </c>
      <c r="C32" s="224" t="s">
        <v>16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6"/>
      <c r="O32" s="227" t="s">
        <v>1</v>
      </c>
      <c r="P32" s="212" t="s">
        <v>2</v>
      </c>
    </row>
    <row r="33" spans="1:16" ht="21">
      <c r="A33" s="223"/>
      <c r="B33" s="223"/>
      <c r="C33" s="207" t="s">
        <v>3</v>
      </c>
      <c r="D33" s="207" t="s">
        <v>4</v>
      </c>
      <c r="E33" s="207" t="s">
        <v>5</v>
      </c>
      <c r="F33" s="207" t="s">
        <v>6</v>
      </c>
      <c r="G33" s="207" t="s">
        <v>7</v>
      </c>
      <c r="H33" s="207" t="s">
        <v>8</v>
      </c>
      <c r="I33" s="207" t="s">
        <v>9</v>
      </c>
      <c r="J33" s="207" t="s">
        <v>10</v>
      </c>
      <c r="K33" s="207" t="s">
        <v>11</v>
      </c>
      <c r="L33" s="207" t="s">
        <v>12</v>
      </c>
      <c r="M33" s="207" t="s">
        <v>13</v>
      </c>
      <c r="N33" s="207" t="s">
        <v>14</v>
      </c>
      <c r="O33" s="228"/>
      <c r="P33" s="213"/>
    </row>
    <row r="34" spans="1:16" ht="21">
      <c r="A34" s="223"/>
      <c r="B34" s="223"/>
      <c r="C34" s="215"/>
      <c r="D34" s="208"/>
      <c r="E34" s="208"/>
      <c r="F34" s="208"/>
      <c r="G34" s="208"/>
      <c r="H34" s="208"/>
      <c r="I34" s="208"/>
      <c r="J34" s="208"/>
      <c r="K34" s="208"/>
      <c r="L34" s="215"/>
      <c r="M34" s="208"/>
      <c r="N34" s="208"/>
      <c r="O34" s="229"/>
      <c r="P34" s="214"/>
    </row>
    <row r="35" spans="1:16" ht="21" customHeight="1">
      <c r="A35" s="235" t="s">
        <v>20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144" t="s">
        <v>21</v>
      </c>
      <c r="P35" s="158"/>
    </row>
    <row r="36" spans="1:16" ht="21">
      <c r="A36" s="2">
        <v>3</v>
      </c>
      <c r="B36" s="13" t="s">
        <v>23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14"/>
      <c r="P36" s="17" t="s">
        <v>35</v>
      </c>
    </row>
    <row r="37" spans="1:16" ht="21">
      <c r="A37" s="2" t="s">
        <v>21</v>
      </c>
      <c r="B37" s="14" t="s">
        <v>24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14" t="s">
        <v>21</v>
      </c>
      <c r="P37" s="17"/>
    </row>
    <row r="38" spans="1:16" ht="21">
      <c r="A38" s="6">
        <v>4</v>
      </c>
      <c r="B38" s="104" t="s">
        <v>170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45">
        <f>SUM(O39:O43)</f>
        <v>36400</v>
      </c>
      <c r="P38" s="21" t="s">
        <v>31</v>
      </c>
    </row>
    <row r="39" spans="1:16" ht="21">
      <c r="A39" s="2"/>
      <c r="B39" s="105" t="s">
        <v>171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43">
        <v>2000</v>
      </c>
      <c r="P39" s="18" t="s">
        <v>31</v>
      </c>
    </row>
    <row r="40" spans="1:16" ht="21">
      <c r="A40" s="2"/>
      <c r="B40" s="105" t="s">
        <v>108</v>
      </c>
      <c r="C40" s="3"/>
      <c r="D40" s="3"/>
      <c r="E40" s="5"/>
      <c r="F40" s="3"/>
      <c r="G40" s="3"/>
      <c r="H40" s="3"/>
      <c r="I40" s="3"/>
      <c r="J40" s="3"/>
      <c r="K40" s="3"/>
      <c r="L40" s="3"/>
      <c r="M40" s="3"/>
      <c r="N40" s="3"/>
      <c r="O40" s="143"/>
      <c r="P40" s="17"/>
    </row>
    <row r="41" spans="1:16" ht="21">
      <c r="A41" s="16"/>
      <c r="B41" s="101" t="s">
        <v>172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43">
        <v>3000</v>
      </c>
      <c r="P41" s="17" t="s">
        <v>26</v>
      </c>
    </row>
    <row r="42" spans="1:16" ht="21">
      <c r="A42" s="19"/>
      <c r="B42" s="101" t="s">
        <v>173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43">
        <v>3000</v>
      </c>
      <c r="P42" s="15" t="s">
        <v>15</v>
      </c>
    </row>
    <row r="43" spans="1:16" ht="21">
      <c r="A43" s="16"/>
      <c r="B43" s="101" t="s">
        <v>174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43">
        <v>28400</v>
      </c>
      <c r="P43" s="17" t="s">
        <v>31</v>
      </c>
    </row>
    <row r="44" spans="1:16" ht="21">
      <c r="A44" s="6" t="s">
        <v>27</v>
      </c>
      <c r="B44" s="100" t="s">
        <v>176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45">
        <f>O45+O57+O64</f>
        <v>16500</v>
      </c>
      <c r="P44" s="21" t="s">
        <v>31</v>
      </c>
    </row>
    <row r="45" spans="1:16" ht="21">
      <c r="A45" s="2"/>
      <c r="B45" s="104" t="s">
        <v>177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40">
        <f>SUM(O46:O51)</f>
        <v>6000</v>
      </c>
      <c r="P45" s="17" t="s">
        <v>31</v>
      </c>
    </row>
    <row r="46" spans="1:16" ht="21">
      <c r="A46" s="2"/>
      <c r="B46" s="105" t="s">
        <v>178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46">
        <v>1000</v>
      </c>
      <c r="P46" s="17" t="s">
        <v>81</v>
      </c>
    </row>
    <row r="47" spans="1:16" ht="21">
      <c r="A47" s="2"/>
      <c r="B47" s="105" t="s">
        <v>179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46">
        <v>1000</v>
      </c>
      <c r="P47" s="17" t="s">
        <v>81</v>
      </c>
    </row>
    <row r="48" spans="1:16" ht="21">
      <c r="A48" s="2"/>
      <c r="B48" s="105" t="s">
        <v>180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46">
        <v>1000</v>
      </c>
      <c r="P48" s="17" t="s">
        <v>35</v>
      </c>
    </row>
    <row r="49" spans="1:16" ht="21">
      <c r="A49" s="2"/>
      <c r="B49" s="105" t="s">
        <v>181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46">
        <v>1000</v>
      </c>
      <c r="P49" s="17" t="s">
        <v>265</v>
      </c>
    </row>
    <row r="50" spans="1:16" ht="21">
      <c r="A50" s="2"/>
      <c r="B50" s="105" t="s">
        <v>182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46">
        <v>1000</v>
      </c>
      <c r="P50" s="17" t="s">
        <v>265</v>
      </c>
    </row>
    <row r="51" spans="1:16" ht="21">
      <c r="A51" s="2"/>
      <c r="B51" s="105" t="s">
        <v>183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46">
        <v>1000</v>
      </c>
      <c r="P51" s="17" t="s">
        <v>15</v>
      </c>
    </row>
    <row r="52" spans="1:16" ht="21">
      <c r="A52" s="234" t="s">
        <v>175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</row>
    <row r="53" spans="1:16" ht="21">
      <c r="A53" s="233" t="s">
        <v>18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</row>
    <row r="54" spans="1:16" ht="21" customHeight="1">
      <c r="A54" s="223" t="s">
        <v>0</v>
      </c>
      <c r="B54" s="223" t="s">
        <v>19</v>
      </c>
      <c r="C54" s="224" t="s">
        <v>16</v>
      </c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6"/>
      <c r="O54" s="227" t="s">
        <v>1</v>
      </c>
      <c r="P54" s="212" t="s">
        <v>2</v>
      </c>
    </row>
    <row r="55" spans="1:16" ht="21">
      <c r="A55" s="223"/>
      <c r="B55" s="223"/>
      <c r="C55" s="207" t="s">
        <v>3</v>
      </c>
      <c r="D55" s="207" t="s">
        <v>4</v>
      </c>
      <c r="E55" s="207" t="s">
        <v>5</v>
      </c>
      <c r="F55" s="207" t="s">
        <v>6</v>
      </c>
      <c r="G55" s="207" t="s">
        <v>7</v>
      </c>
      <c r="H55" s="207" t="s">
        <v>8</v>
      </c>
      <c r="I55" s="207" t="s">
        <v>9</v>
      </c>
      <c r="J55" s="207" t="s">
        <v>10</v>
      </c>
      <c r="K55" s="207" t="s">
        <v>11</v>
      </c>
      <c r="L55" s="207" t="s">
        <v>12</v>
      </c>
      <c r="M55" s="207" t="s">
        <v>13</v>
      </c>
      <c r="N55" s="207" t="s">
        <v>14</v>
      </c>
      <c r="O55" s="228"/>
      <c r="P55" s="213"/>
    </row>
    <row r="56" spans="1:16" ht="21">
      <c r="A56" s="223"/>
      <c r="B56" s="223"/>
      <c r="C56" s="215"/>
      <c r="D56" s="208"/>
      <c r="E56" s="208"/>
      <c r="F56" s="208"/>
      <c r="G56" s="208"/>
      <c r="H56" s="208"/>
      <c r="I56" s="208"/>
      <c r="J56" s="208"/>
      <c r="K56" s="208"/>
      <c r="L56" s="215"/>
      <c r="M56" s="208"/>
      <c r="N56" s="208"/>
      <c r="O56" s="229"/>
      <c r="P56" s="214"/>
    </row>
    <row r="57" spans="1:16" ht="21">
      <c r="A57" s="2" t="s">
        <v>28</v>
      </c>
      <c r="B57" s="104" t="s">
        <v>251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47">
        <f>SUM(O58:O62)</f>
        <v>5500</v>
      </c>
      <c r="P57" s="17" t="s">
        <v>25</v>
      </c>
    </row>
    <row r="58" spans="1:16" ht="21">
      <c r="A58" s="2" t="s">
        <v>21</v>
      </c>
      <c r="B58" s="101" t="s">
        <v>184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46"/>
      <c r="P58" s="22"/>
    </row>
    <row r="59" spans="1:16" ht="21">
      <c r="A59" s="2"/>
      <c r="B59" s="101" t="s">
        <v>185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46">
        <v>3000</v>
      </c>
      <c r="P59" s="22" t="s">
        <v>25</v>
      </c>
    </row>
    <row r="60" spans="1:16" ht="21">
      <c r="A60" s="6"/>
      <c r="B60" s="101" t="s">
        <v>186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46"/>
      <c r="P60" s="21"/>
    </row>
    <row r="61" spans="1:16" ht="21">
      <c r="A61" s="2"/>
      <c r="B61" s="101" t="s">
        <v>187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46">
        <v>2000</v>
      </c>
      <c r="P61" s="17" t="s">
        <v>25</v>
      </c>
    </row>
    <row r="62" spans="1:16" ht="21">
      <c r="A62" s="6"/>
      <c r="B62" s="120" t="s">
        <v>188</v>
      </c>
      <c r="C62" s="7"/>
      <c r="D62" s="7"/>
      <c r="E62" s="8"/>
      <c r="F62" s="7"/>
      <c r="G62" s="7"/>
      <c r="H62" s="7"/>
      <c r="I62" s="7"/>
      <c r="J62" s="7"/>
      <c r="K62" s="7"/>
      <c r="L62" s="7"/>
      <c r="M62" s="7"/>
      <c r="N62" s="7"/>
      <c r="O62" s="148">
        <v>500</v>
      </c>
      <c r="P62" s="21" t="s">
        <v>25</v>
      </c>
    </row>
    <row r="63" spans="1:16" ht="21">
      <c r="A63" s="6" t="s">
        <v>29</v>
      </c>
      <c r="B63" s="104" t="s">
        <v>252</v>
      </c>
      <c r="C63" s="7"/>
      <c r="D63" s="7"/>
      <c r="E63" s="8"/>
      <c r="F63" s="7"/>
      <c r="G63" s="7"/>
      <c r="H63" s="7"/>
      <c r="I63" s="7"/>
      <c r="J63" s="7"/>
      <c r="K63" s="7"/>
      <c r="L63" s="7"/>
      <c r="M63" s="7"/>
      <c r="N63" s="7"/>
      <c r="O63" s="117"/>
      <c r="P63" s="21"/>
    </row>
    <row r="64" spans="1:16" ht="21">
      <c r="A64" s="6"/>
      <c r="B64" s="106" t="s">
        <v>199</v>
      </c>
      <c r="C64" s="7"/>
      <c r="D64" s="7"/>
      <c r="E64" s="8"/>
      <c r="F64" s="7"/>
      <c r="G64" s="7"/>
      <c r="H64" s="7"/>
      <c r="I64" s="7"/>
      <c r="J64" s="7"/>
      <c r="K64" s="7"/>
      <c r="L64" s="7"/>
      <c r="M64" s="7"/>
      <c r="N64" s="7"/>
      <c r="O64" s="145">
        <f>SUM(O65:O66)</f>
        <v>5000</v>
      </c>
      <c r="P64" s="21" t="s">
        <v>72</v>
      </c>
    </row>
    <row r="65" spans="1:16" ht="21">
      <c r="A65" s="6"/>
      <c r="B65" s="102" t="s">
        <v>201</v>
      </c>
      <c r="C65" s="7"/>
      <c r="D65" s="7"/>
      <c r="E65" s="8"/>
      <c r="F65" s="7"/>
      <c r="G65" s="7"/>
      <c r="H65" s="7"/>
      <c r="I65" s="7"/>
      <c r="J65" s="7"/>
      <c r="K65" s="7"/>
      <c r="L65" s="7"/>
      <c r="M65" s="7"/>
      <c r="N65" s="7"/>
      <c r="O65" s="116">
        <v>5000</v>
      </c>
      <c r="P65" s="21" t="s">
        <v>72</v>
      </c>
    </row>
    <row r="66" spans="1:16" ht="21">
      <c r="A66" s="6"/>
      <c r="B66" s="16" t="s">
        <v>200</v>
      </c>
      <c r="C66" s="7"/>
      <c r="D66" s="7"/>
      <c r="E66" s="8"/>
      <c r="F66" s="7"/>
      <c r="G66" s="7"/>
      <c r="H66" s="7"/>
      <c r="I66" s="7"/>
      <c r="J66" s="7"/>
      <c r="K66" s="7"/>
      <c r="L66" s="7"/>
      <c r="M66" s="7"/>
      <c r="N66" s="7"/>
      <c r="O66" s="116"/>
      <c r="P66" s="21"/>
    </row>
    <row r="67" spans="1:16" ht="21">
      <c r="A67" s="185" t="s">
        <v>30</v>
      </c>
      <c r="B67" s="186" t="s">
        <v>256</v>
      </c>
      <c r="C67" s="171"/>
      <c r="D67" s="171"/>
      <c r="E67" s="172"/>
      <c r="F67" s="171"/>
      <c r="G67" s="171"/>
      <c r="H67" s="171"/>
      <c r="I67" s="171"/>
      <c r="J67" s="171"/>
      <c r="K67" s="171"/>
      <c r="L67" s="171"/>
      <c r="M67" s="171"/>
      <c r="N67" s="171"/>
      <c r="O67" s="176">
        <f>SUM(O68:O71)</f>
        <v>11000</v>
      </c>
      <c r="P67" s="174" t="s">
        <v>22</v>
      </c>
    </row>
    <row r="68" spans="1:16" ht="21">
      <c r="A68" s="16"/>
      <c r="B68" s="14" t="s">
        <v>237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43">
        <v>5000</v>
      </c>
      <c r="P68" s="17" t="s">
        <v>31</v>
      </c>
    </row>
    <row r="69" spans="1:16" ht="21">
      <c r="A69" s="16"/>
      <c r="B69" s="14" t="s">
        <v>238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43">
        <v>500</v>
      </c>
      <c r="P69" s="17" t="s">
        <v>25</v>
      </c>
    </row>
    <row r="70" spans="1:16" ht="21">
      <c r="A70" s="23"/>
      <c r="B70" s="14" t="s">
        <v>239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43">
        <v>500</v>
      </c>
      <c r="P70" s="17" t="s">
        <v>25</v>
      </c>
    </row>
    <row r="71" spans="1:16" ht="21">
      <c r="A71" s="16"/>
      <c r="B71" s="10" t="s">
        <v>240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19">
        <v>5000</v>
      </c>
      <c r="P71" s="17" t="s">
        <v>25</v>
      </c>
    </row>
    <row r="72" spans="1:16" ht="21">
      <c r="A72" s="19"/>
      <c r="B72" s="1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19"/>
      <c r="P72" s="15"/>
    </row>
    <row r="73" spans="1:16" ht="21">
      <c r="A73" s="19"/>
      <c r="B73" s="1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19"/>
      <c r="P73" s="15"/>
    </row>
    <row r="74" spans="1:16" ht="21">
      <c r="A74" s="19"/>
      <c r="B74" s="1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19"/>
      <c r="P74" s="15"/>
    </row>
    <row r="75" spans="1:16" ht="21">
      <c r="A75" s="234" t="s">
        <v>175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</row>
    <row r="76" spans="1:16" ht="21">
      <c r="A76" s="233" t="s">
        <v>18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</row>
    <row r="77" spans="1:16" ht="21" customHeight="1">
      <c r="A77" s="223" t="s">
        <v>0</v>
      </c>
      <c r="B77" s="223" t="s">
        <v>19</v>
      </c>
      <c r="C77" s="224" t="s">
        <v>16</v>
      </c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6"/>
      <c r="O77" s="227" t="s">
        <v>1</v>
      </c>
      <c r="P77" s="212" t="s">
        <v>2</v>
      </c>
    </row>
    <row r="78" spans="1:16" ht="21">
      <c r="A78" s="223"/>
      <c r="B78" s="223"/>
      <c r="C78" s="207" t="s">
        <v>3</v>
      </c>
      <c r="D78" s="207" t="s">
        <v>4</v>
      </c>
      <c r="E78" s="207" t="s">
        <v>5</v>
      </c>
      <c r="F78" s="207" t="s">
        <v>6</v>
      </c>
      <c r="G78" s="207" t="s">
        <v>7</v>
      </c>
      <c r="H78" s="207" t="s">
        <v>8</v>
      </c>
      <c r="I78" s="207" t="s">
        <v>9</v>
      </c>
      <c r="J78" s="207" t="s">
        <v>10</v>
      </c>
      <c r="K78" s="207" t="s">
        <v>11</v>
      </c>
      <c r="L78" s="207" t="s">
        <v>12</v>
      </c>
      <c r="M78" s="207" t="s">
        <v>13</v>
      </c>
      <c r="N78" s="207" t="s">
        <v>14</v>
      </c>
      <c r="O78" s="228"/>
      <c r="P78" s="213"/>
    </row>
    <row r="79" spans="1:16" ht="21">
      <c r="A79" s="223"/>
      <c r="B79" s="223"/>
      <c r="C79" s="215"/>
      <c r="D79" s="208"/>
      <c r="E79" s="208"/>
      <c r="F79" s="208"/>
      <c r="G79" s="208"/>
      <c r="H79" s="208"/>
      <c r="I79" s="208"/>
      <c r="J79" s="208"/>
      <c r="K79" s="208"/>
      <c r="L79" s="215"/>
      <c r="M79" s="208"/>
      <c r="N79" s="208"/>
      <c r="O79" s="229"/>
      <c r="P79" s="214"/>
    </row>
    <row r="80" spans="1:16" ht="23.25">
      <c r="A80" s="209" t="s">
        <v>34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1"/>
      <c r="O80" s="149">
        <f>O81+O92+O103+O111</f>
        <v>2000</v>
      </c>
      <c r="P80" s="21" t="s">
        <v>21</v>
      </c>
    </row>
    <row r="81" spans="1:16" ht="21">
      <c r="A81" s="24" t="s">
        <v>33</v>
      </c>
      <c r="B81" s="103" t="s">
        <v>189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15">
        <f>SUM(O84:O91)</f>
        <v>0</v>
      </c>
      <c r="P81" s="21" t="s">
        <v>32</v>
      </c>
    </row>
    <row r="82" spans="1:16" ht="21">
      <c r="A82" s="24"/>
      <c r="B82" s="105" t="s">
        <v>242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15"/>
      <c r="P82" s="21"/>
    </row>
    <row r="83" spans="1:16" ht="21">
      <c r="A83" s="24"/>
      <c r="B83" s="106" t="s">
        <v>198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15"/>
      <c r="P83" s="21"/>
    </row>
    <row r="84" spans="1:16" ht="21">
      <c r="A84" s="24"/>
      <c r="B84" s="101" t="s">
        <v>190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15"/>
      <c r="P84" s="21" t="s">
        <v>32</v>
      </c>
    </row>
    <row r="85" spans="1:16" ht="21">
      <c r="A85" s="24"/>
      <c r="B85" s="101" t="s">
        <v>191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15"/>
      <c r="P85" s="21" t="s">
        <v>32</v>
      </c>
    </row>
    <row r="86" spans="1:16" ht="21">
      <c r="A86" s="24"/>
      <c r="B86" s="101" t="s">
        <v>192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15"/>
      <c r="P86" s="21" t="s">
        <v>32</v>
      </c>
    </row>
    <row r="87" spans="1:16" ht="21">
      <c r="A87" s="24"/>
      <c r="B87" s="101" t="s">
        <v>193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15"/>
      <c r="P87" s="21" t="s">
        <v>32</v>
      </c>
    </row>
    <row r="88" spans="1:16" ht="21">
      <c r="A88" s="24"/>
      <c r="B88" s="101" t="s">
        <v>194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15"/>
      <c r="P88" s="21" t="s">
        <v>32</v>
      </c>
    </row>
    <row r="89" spans="1:16" ht="21">
      <c r="A89" s="24"/>
      <c r="B89" s="101" t="s">
        <v>195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15"/>
      <c r="P89" s="21" t="s">
        <v>32</v>
      </c>
    </row>
    <row r="90" spans="1:16" ht="21">
      <c r="A90" s="24"/>
      <c r="B90" s="101" t="s">
        <v>196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15"/>
      <c r="P90" s="21" t="s">
        <v>32</v>
      </c>
    </row>
    <row r="91" spans="1:16" ht="21">
      <c r="A91" s="24"/>
      <c r="B91" s="101" t="s">
        <v>197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12"/>
      <c r="P91" s="21" t="s">
        <v>32</v>
      </c>
    </row>
    <row r="92" spans="1:16" ht="21">
      <c r="A92" s="121"/>
      <c r="B92" s="10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50"/>
      <c r="P92" s="17"/>
    </row>
    <row r="93" spans="1:16" ht="21">
      <c r="A93" s="44"/>
      <c r="B93" s="101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51"/>
      <c r="P93" s="17"/>
    </row>
    <row r="94" spans="1:16" ht="21">
      <c r="A94" s="44"/>
      <c r="B94" s="101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51"/>
      <c r="P94" s="17"/>
    </row>
    <row r="95" spans="1:16" ht="21">
      <c r="A95" s="44"/>
      <c r="B95" s="101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51"/>
      <c r="P95" s="17"/>
    </row>
    <row r="96" spans="1:16" ht="21">
      <c r="A96" s="44"/>
      <c r="B96" s="101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51"/>
      <c r="P96" s="17"/>
    </row>
    <row r="97" spans="1:16" ht="21">
      <c r="A97" s="44"/>
      <c r="B97" s="101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11"/>
      <c r="P97" s="17"/>
    </row>
    <row r="98" spans="1:16" ht="21">
      <c r="A98" s="234" t="s">
        <v>175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</row>
    <row r="99" spans="1:16" ht="21">
      <c r="A99" s="233" t="s">
        <v>18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</row>
    <row r="100" spans="1:16" ht="21" customHeight="1">
      <c r="A100" s="223" t="s">
        <v>0</v>
      </c>
      <c r="B100" s="223" t="s">
        <v>19</v>
      </c>
      <c r="C100" s="224" t="s">
        <v>16</v>
      </c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6"/>
      <c r="O100" s="227" t="s">
        <v>1</v>
      </c>
      <c r="P100" s="212" t="s">
        <v>2</v>
      </c>
    </row>
    <row r="101" spans="1:16" ht="21">
      <c r="A101" s="223"/>
      <c r="B101" s="223"/>
      <c r="C101" s="207" t="s">
        <v>3</v>
      </c>
      <c r="D101" s="207" t="s">
        <v>4</v>
      </c>
      <c r="E101" s="207" t="s">
        <v>5</v>
      </c>
      <c r="F101" s="207" t="s">
        <v>6</v>
      </c>
      <c r="G101" s="207" t="s">
        <v>7</v>
      </c>
      <c r="H101" s="207" t="s">
        <v>8</v>
      </c>
      <c r="I101" s="207" t="s">
        <v>9</v>
      </c>
      <c r="J101" s="207" t="s">
        <v>10</v>
      </c>
      <c r="K101" s="207" t="s">
        <v>11</v>
      </c>
      <c r="L101" s="207" t="s">
        <v>12</v>
      </c>
      <c r="M101" s="207" t="s">
        <v>13</v>
      </c>
      <c r="N101" s="207" t="s">
        <v>14</v>
      </c>
      <c r="O101" s="228"/>
      <c r="P101" s="213"/>
    </row>
    <row r="102" spans="1:16" ht="21">
      <c r="A102" s="223"/>
      <c r="B102" s="223"/>
      <c r="C102" s="215"/>
      <c r="D102" s="208"/>
      <c r="E102" s="208"/>
      <c r="F102" s="208"/>
      <c r="G102" s="208"/>
      <c r="H102" s="208"/>
      <c r="I102" s="208"/>
      <c r="J102" s="208"/>
      <c r="K102" s="208"/>
      <c r="L102" s="215"/>
      <c r="M102" s="208"/>
      <c r="N102" s="208"/>
      <c r="O102" s="229"/>
      <c r="P102" s="214"/>
    </row>
    <row r="103" spans="1:16" ht="18" customHeight="1">
      <c r="A103" s="9" t="s">
        <v>37</v>
      </c>
      <c r="B103" s="107" t="s">
        <v>209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18">
        <f>SUM(O104:O110)</f>
        <v>0</v>
      </c>
      <c r="P103" s="17" t="s">
        <v>35</v>
      </c>
    </row>
    <row r="104" spans="1:16" ht="18" customHeight="1">
      <c r="A104" s="9"/>
      <c r="B104" s="101" t="s">
        <v>210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18"/>
      <c r="P104" s="17" t="s">
        <v>35</v>
      </c>
    </row>
    <row r="105" spans="1:16" ht="18" customHeight="1">
      <c r="A105" s="9"/>
      <c r="B105" s="101" t="s">
        <v>211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18"/>
      <c r="P105" s="17" t="s">
        <v>25</v>
      </c>
    </row>
    <row r="106" spans="1:16" ht="18" customHeight="1">
      <c r="A106" s="9"/>
      <c r="B106" s="101" t="s">
        <v>212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18"/>
      <c r="P106" s="17" t="s">
        <v>83</v>
      </c>
    </row>
    <row r="107" spans="1:16" ht="18" customHeight="1">
      <c r="A107" s="9"/>
      <c r="B107" s="101" t="s">
        <v>213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18"/>
      <c r="P107" s="17" t="s">
        <v>72</v>
      </c>
    </row>
    <row r="108" spans="1:16" ht="18" customHeight="1">
      <c r="A108" s="9"/>
      <c r="B108" s="101" t="s">
        <v>203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18"/>
      <c r="P108" s="17" t="s">
        <v>45</v>
      </c>
    </row>
    <row r="109" spans="1:16" ht="18" customHeight="1">
      <c r="A109" s="9"/>
      <c r="B109" s="101" t="s">
        <v>214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18"/>
      <c r="P109" s="17" t="s">
        <v>32</v>
      </c>
    </row>
    <row r="110" spans="1:16" ht="18" customHeight="1">
      <c r="A110" s="9"/>
      <c r="B110" s="102" t="s">
        <v>275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18"/>
      <c r="P110" s="17" t="s">
        <v>35</v>
      </c>
    </row>
    <row r="111" spans="1:16" ht="18" customHeight="1">
      <c r="A111" s="9" t="s">
        <v>40</v>
      </c>
      <c r="B111" s="123" t="s">
        <v>244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40">
        <f>SUM(O113:O117)</f>
        <v>2000</v>
      </c>
      <c r="P111" s="17" t="s">
        <v>83</v>
      </c>
    </row>
    <row r="112" spans="1:16" ht="18" customHeight="1">
      <c r="A112" s="9"/>
      <c r="B112" s="102" t="s">
        <v>277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18"/>
      <c r="P112" s="17"/>
    </row>
    <row r="113" spans="1:16" ht="18" customHeight="1">
      <c r="A113" s="9"/>
      <c r="B113" s="102" t="s">
        <v>246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18"/>
      <c r="P113" s="17"/>
    </row>
    <row r="114" spans="1:16" ht="18" customHeight="1">
      <c r="A114" s="9"/>
      <c r="B114" s="102" t="s">
        <v>276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14">
        <v>2000</v>
      </c>
      <c r="P114" s="17" t="s">
        <v>83</v>
      </c>
    </row>
    <row r="115" spans="1:16" ht="18" customHeight="1">
      <c r="A115" s="9"/>
      <c r="B115" s="102" t="s">
        <v>248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18"/>
      <c r="P115" s="17"/>
    </row>
    <row r="116" spans="1:16" ht="18" customHeight="1">
      <c r="A116" s="9"/>
      <c r="B116" s="102" t="s">
        <v>249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18"/>
      <c r="P116" s="17"/>
    </row>
    <row r="117" spans="1:16" ht="18" customHeight="1">
      <c r="A117" s="9"/>
      <c r="B117" s="102" t="s">
        <v>250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18"/>
      <c r="P117" s="17"/>
    </row>
    <row r="118" spans="1:16" ht="18" customHeight="1">
      <c r="A118" s="9"/>
      <c r="B118" s="10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18"/>
      <c r="P118" s="17"/>
    </row>
    <row r="119" spans="1:16" ht="18" customHeight="1">
      <c r="A119" s="9"/>
      <c r="B119" s="10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18"/>
      <c r="P119" s="17"/>
    </row>
    <row r="120" spans="1:16" ht="18" customHeight="1">
      <c r="A120" s="9"/>
      <c r="B120" s="10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18"/>
      <c r="P120" s="17"/>
    </row>
    <row r="121" spans="1:16" ht="18" customHeight="1">
      <c r="A121" s="9"/>
      <c r="B121" s="10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18"/>
      <c r="P121" s="17"/>
    </row>
    <row r="122" spans="1:16" ht="18" customHeight="1">
      <c r="A122" s="9"/>
      <c r="B122" s="10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18"/>
      <c r="P122" s="17"/>
    </row>
    <row r="123" spans="1:16" ht="18" customHeight="1">
      <c r="A123" s="9"/>
      <c r="B123" s="10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18"/>
      <c r="P123" s="17"/>
    </row>
    <row r="124" spans="1:16" ht="18" customHeight="1">
      <c r="A124" s="9"/>
      <c r="B124" s="10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18"/>
      <c r="P124" s="17"/>
    </row>
    <row r="125" spans="1:16" ht="21">
      <c r="A125" s="234" t="s">
        <v>175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</row>
    <row r="126" spans="1:16" ht="21">
      <c r="A126" s="233" t="s">
        <v>18</v>
      </c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</row>
    <row r="127" spans="1:16" ht="21" customHeight="1">
      <c r="A127" s="223" t="s">
        <v>0</v>
      </c>
      <c r="B127" s="223" t="s">
        <v>19</v>
      </c>
      <c r="C127" s="224" t="s">
        <v>16</v>
      </c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6"/>
      <c r="O127" s="227"/>
      <c r="P127" s="212" t="s">
        <v>2</v>
      </c>
    </row>
    <row r="128" spans="1:16" ht="21">
      <c r="A128" s="223"/>
      <c r="B128" s="223"/>
      <c r="C128" s="207" t="s">
        <v>3</v>
      </c>
      <c r="D128" s="207" t="s">
        <v>4</v>
      </c>
      <c r="E128" s="207" t="s">
        <v>5</v>
      </c>
      <c r="F128" s="207" t="s">
        <v>6</v>
      </c>
      <c r="G128" s="207" t="s">
        <v>7</v>
      </c>
      <c r="H128" s="207" t="s">
        <v>8</v>
      </c>
      <c r="I128" s="207" t="s">
        <v>9</v>
      </c>
      <c r="J128" s="207" t="s">
        <v>10</v>
      </c>
      <c r="K128" s="207" t="s">
        <v>11</v>
      </c>
      <c r="L128" s="207" t="s">
        <v>12</v>
      </c>
      <c r="M128" s="207" t="s">
        <v>13</v>
      </c>
      <c r="N128" s="207" t="s">
        <v>14</v>
      </c>
      <c r="O128" s="228"/>
      <c r="P128" s="213"/>
    </row>
    <row r="129" spans="1:16" ht="21">
      <c r="A129" s="223"/>
      <c r="B129" s="223"/>
      <c r="C129" s="215"/>
      <c r="D129" s="208"/>
      <c r="E129" s="208"/>
      <c r="F129" s="208"/>
      <c r="G129" s="208"/>
      <c r="H129" s="208"/>
      <c r="I129" s="208"/>
      <c r="J129" s="208"/>
      <c r="K129" s="208"/>
      <c r="L129" s="215"/>
      <c r="M129" s="208"/>
      <c r="N129" s="208"/>
      <c r="O129" s="229"/>
      <c r="P129" s="214"/>
    </row>
    <row r="130" spans="1:16" ht="23.25">
      <c r="A130" s="209" t="s">
        <v>38</v>
      </c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1"/>
      <c r="O130" s="152">
        <f>O131+O138+O154</f>
        <v>29500</v>
      </c>
      <c r="P130" s="17"/>
    </row>
    <row r="131" spans="1:16" ht="21">
      <c r="A131" s="6" t="s">
        <v>41</v>
      </c>
      <c r="B131" s="177" t="s">
        <v>36</v>
      </c>
      <c r="C131" s="171"/>
      <c r="D131" s="171"/>
      <c r="E131" s="172"/>
      <c r="F131" s="171"/>
      <c r="G131" s="171"/>
      <c r="H131" s="171"/>
      <c r="I131" s="171"/>
      <c r="J131" s="171"/>
      <c r="K131" s="171"/>
      <c r="L131" s="171"/>
      <c r="M131" s="171"/>
      <c r="N131" s="171"/>
      <c r="O131" s="178">
        <f>SUM(O132:O137)</f>
        <v>14000</v>
      </c>
      <c r="P131" s="179" t="s">
        <v>72</v>
      </c>
    </row>
    <row r="132" spans="1:16" ht="21">
      <c r="A132" s="6"/>
      <c r="B132" s="187" t="s">
        <v>278</v>
      </c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7"/>
      <c r="N132" s="7"/>
      <c r="O132" s="111"/>
      <c r="P132" s="17" t="s">
        <v>72</v>
      </c>
    </row>
    <row r="133" spans="1:16" ht="21">
      <c r="A133" s="6"/>
      <c r="B133" s="187" t="s">
        <v>279</v>
      </c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111"/>
      <c r="P133" s="17" t="s">
        <v>35</v>
      </c>
    </row>
    <row r="134" spans="1:16" ht="21">
      <c r="A134" s="6"/>
      <c r="B134" s="101" t="s">
        <v>217</v>
      </c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111"/>
      <c r="P134" s="17" t="s">
        <v>22</v>
      </c>
    </row>
    <row r="135" spans="1:16" ht="21">
      <c r="A135" s="6"/>
      <c r="B135" s="12" t="s">
        <v>261</v>
      </c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111"/>
      <c r="P135" s="17"/>
    </row>
    <row r="136" spans="1:16" ht="21">
      <c r="A136" s="6"/>
      <c r="B136" s="11" t="s">
        <v>262</v>
      </c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111">
        <v>3000</v>
      </c>
      <c r="P136" s="17" t="s">
        <v>72</v>
      </c>
    </row>
    <row r="137" spans="1:16" ht="21">
      <c r="A137" s="6"/>
      <c r="B137" s="101" t="s">
        <v>218</v>
      </c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111">
        <v>11000</v>
      </c>
      <c r="P137" s="17" t="s">
        <v>35</v>
      </c>
    </row>
    <row r="138" spans="1:16" ht="18.75" customHeight="1">
      <c r="A138" s="26" t="s">
        <v>42</v>
      </c>
      <c r="B138" s="110" t="s">
        <v>47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50">
        <f>O140+O154</f>
        <v>10500</v>
      </c>
      <c r="P138" s="17"/>
    </row>
    <row r="139" spans="1:16" ht="21">
      <c r="A139" s="16"/>
      <c r="B139" s="107" t="s">
        <v>46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11"/>
      <c r="P139" s="17"/>
    </row>
    <row r="140" spans="1:16" ht="21">
      <c r="A140" s="16"/>
      <c r="B140" s="104" t="s">
        <v>219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11">
        <v>5500</v>
      </c>
      <c r="P140" s="17" t="s">
        <v>81</v>
      </c>
    </row>
    <row r="141" spans="1:16" ht="21">
      <c r="A141" s="16"/>
      <c r="B141" s="101" t="s">
        <v>220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P141" s="17" t="s">
        <v>81</v>
      </c>
    </row>
    <row r="142" spans="1:16" ht="21">
      <c r="A142" s="16"/>
      <c r="B142" s="101" t="s">
        <v>221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11">
        <v>500</v>
      </c>
      <c r="P142" s="17" t="s">
        <v>81</v>
      </c>
    </row>
    <row r="143" spans="1:16" ht="21">
      <c r="A143" s="16"/>
      <c r="B143" s="101" t="s">
        <v>222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11">
        <v>1000</v>
      </c>
      <c r="P143" s="17" t="s">
        <v>81</v>
      </c>
    </row>
    <row r="144" spans="1:16" ht="21">
      <c r="A144" s="16"/>
      <c r="B144" s="101" t="s">
        <v>223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11">
        <v>1000</v>
      </c>
      <c r="P144" s="17" t="s">
        <v>81</v>
      </c>
    </row>
    <row r="145" spans="1:16" ht="21">
      <c r="A145" s="16"/>
      <c r="B145" s="101" t="s">
        <v>224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11">
        <v>1000</v>
      </c>
      <c r="P145" s="17" t="s">
        <v>81</v>
      </c>
    </row>
    <row r="146" spans="1:16" ht="18.75" customHeight="1">
      <c r="A146" s="26"/>
      <c r="B146" s="101" t="s">
        <v>267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11">
        <v>1000</v>
      </c>
      <c r="P146" s="17" t="s">
        <v>81</v>
      </c>
    </row>
    <row r="147" spans="1:16" ht="21">
      <c r="A147" s="16"/>
      <c r="B147" s="101" t="s">
        <v>268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11">
        <v>1000</v>
      </c>
      <c r="P147" s="17" t="s">
        <v>81</v>
      </c>
    </row>
    <row r="148" spans="1:16" ht="21">
      <c r="A148" s="16"/>
      <c r="B148" s="104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11"/>
      <c r="P148" s="17"/>
    </row>
    <row r="149" spans="1:16" ht="21">
      <c r="A149" s="234" t="s">
        <v>175</v>
      </c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</row>
    <row r="150" spans="1:16" ht="21">
      <c r="A150" s="233" t="s">
        <v>18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</row>
    <row r="151" spans="1:16" ht="21" customHeight="1">
      <c r="A151" s="223" t="s">
        <v>0</v>
      </c>
      <c r="B151" s="223" t="s">
        <v>19</v>
      </c>
      <c r="C151" s="224" t="s">
        <v>16</v>
      </c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6"/>
      <c r="O151" s="227" t="s">
        <v>1</v>
      </c>
      <c r="P151" s="212" t="s">
        <v>2</v>
      </c>
    </row>
    <row r="152" spans="1:16" ht="21">
      <c r="A152" s="223"/>
      <c r="B152" s="223"/>
      <c r="C152" s="207" t="s">
        <v>3</v>
      </c>
      <c r="D152" s="207" t="s">
        <v>4</v>
      </c>
      <c r="E152" s="207" t="s">
        <v>5</v>
      </c>
      <c r="F152" s="207" t="s">
        <v>6</v>
      </c>
      <c r="G152" s="207" t="s">
        <v>7</v>
      </c>
      <c r="H152" s="207" t="s">
        <v>8</v>
      </c>
      <c r="I152" s="207" t="s">
        <v>9</v>
      </c>
      <c r="J152" s="207" t="s">
        <v>10</v>
      </c>
      <c r="K152" s="207" t="s">
        <v>11</v>
      </c>
      <c r="L152" s="207" t="s">
        <v>12</v>
      </c>
      <c r="M152" s="207" t="s">
        <v>13</v>
      </c>
      <c r="N152" s="207" t="s">
        <v>14</v>
      </c>
      <c r="O152" s="228"/>
      <c r="P152" s="213"/>
    </row>
    <row r="153" spans="1:16" ht="21">
      <c r="A153" s="223"/>
      <c r="B153" s="223"/>
      <c r="C153" s="215"/>
      <c r="D153" s="208"/>
      <c r="E153" s="208"/>
      <c r="F153" s="208"/>
      <c r="G153" s="208"/>
      <c r="H153" s="208"/>
      <c r="I153" s="208"/>
      <c r="J153" s="208"/>
      <c r="K153" s="208"/>
      <c r="L153" s="215"/>
      <c r="M153" s="208"/>
      <c r="N153" s="208"/>
      <c r="O153" s="229"/>
      <c r="P153" s="214"/>
    </row>
    <row r="154" spans="1:16" ht="18.75" customHeight="1">
      <c r="A154" s="26"/>
      <c r="B154" s="104" t="s">
        <v>225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3">
        <f>SUM(O155:O157)</f>
        <v>5000</v>
      </c>
      <c r="P154" s="17" t="s">
        <v>45</v>
      </c>
    </row>
    <row r="155" spans="1:16" ht="21">
      <c r="A155" s="16"/>
      <c r="B155" s="105" t="s">
        <v>226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11">
        <v>1500</v>
      </c>
      <c r="P155" s="17" t="s">
        <v>45</v>
      </c>
    </row>
    <row r="156" spans="1:16" ht="21">
      <c r="A156" s="16"/>
      <c r="B156" s="105" t="s">
        <v>227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11">
        <v>1500</v>
      </c>
      <c r="P156" s="17" t="s">
        <v>45</v>
      </c>
    </row>
    <row r="157" spans="1:16" ht="21">
      <c r="A157" s="16"/>
      <c r="B157" s="102" t="s">
        <v>228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11">
        <v>2000</v>
      </c>
      <c r="P157" s="17" t="s">
        <v>45</v>
      </c>
    </row>
    <row r="158" spans="1:16" ht="23.25">
      <c r="A158" s="209" t="s">
        <v>39</v>
      </c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1"/>
      <c r="O158" s="155">
        <f>O159+O162+O163++O177</f>
        <v>52000</v>
      </c>
      <c r="P158" s="17"/>
    </row>
    <row r="159" spans="1:16" ht="21">
      <c r="A159" s="26" t="s">
        <v>44</v>
      </c>
      <c r="B159" s="107" t="s">
        <v>229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3">
        <v>5000</v>
      </c>
      <c r="P159" s="17" t="s">
        <v>269</v>
      </c>
    </row>
    <row r="160" spans="1:16" ht="27" customHeight="1">
      <c r="A160" s="16"/>
      <c r="B160" s="127" t="s">
        <v>230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11"/>
      <c r="P160" s="17"/>
    </row>
    <row r="161" spans="1:16" ht="21">
      <c r="A161" s="122" t="s">
        <v>48</v>
      </c>
      <c r="B161" s="103" t="s">
        <v>231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113"/>
      <c r="P161" s="108"/>
    </row>
    <row r="162" spans="1:16" ht="21">
      <c r="A162" s="16"/>
      <c r="B162" s="123" t="s">
        <v>232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6">
        <v>4000</v>
      </c>
      <c r="P162" s="17" t="s">
        <v>72</v>
      </c>
    </row>
    <row r="163" spans="1:16" ht="21">
      <c r="A163" s="6" t="s">
        <v>253</v>
      </c>
      <c r="B163" s="109" t="s">
        <v>43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42">
        <f>SUM(O164:O167)</f>
        <v>37000</v>
      </c>
      <c r="P163" s="21" t="s">
        <v>25</v>
      </c>
    </row>
    <row r="164" spans="1:16" ht="21">
      <c r="A164" s="2"/>
      <c r="B164" s="101" t="s">
        <v>233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46">
        <v>30000</v>
      </c>
      <c r="P164" s="21" t="s">
        <v>25</v>
      </c>
    </row>
    <row r="165" spans="1:16" ht="21">
      <c r="A165" s="2"/>
      <c r="B165" s="101" t="s">
        <v>234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46">
        <v>5000</v>
      </c>
      <c r="P165" s="21" t="s">
        <v>25</v>
      </c>
    </row>
    <row r="166" spans="1:16" ht="21">
      <c r="A166" s="2"/>
      <c r="B166" s="101" t="s">
        <v>235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46">
        <v>500</v>
      </c>
      <c r="P166" s="21" t="s">
        <v>25</v>
      </c>
    </row>
    <row r="167" spans="1:16" ht="21">
      <c r="A167" s="2"/>
      <c r="B167" s="101" t="s">
        <v>236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19">
        <v>1500</v>
      </c>
      <c r="P167" s="21" t="s">
        <v>25</v>
      </c>
    </row>
    <row r="168" spans="1:16" ht="21">
      <c r="A168" s="16"/>
      <c r="B168" s="102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11"/>
      <c r="P168" s="17"/>
    </row>
    <row r="169" spans="1:16" ht="2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111"/>
      <c r="P169" s="17"/>
    </row>
    <row r="170" spans="1:16" ht="2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111"/>
      <c r="P170" s="21"/>
    </row>
    <row r="171" spans="1:16" ht="21">
      <c r="A171" s="16"/>
      <c r="B171" s="12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11"/>
      <c r="P171" s="21"/>
    </row>
    <row r="172" spans="1:16" ht="21">
      <c r="A172" s="234" t="s">
        <v>175</v>
      </c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</row>
    <row r="173" spans="1:16" ht="21">
      <c r="A173" s="233" t="s">
        <v>18</v>
      </c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</row>
    <row r="174" spans="1:16" ht="21" customHeight="1">
      <c r="A174" s="223" t="s">
        <v>0</v>
      </c>
      <c r="B174" s="223" t="s">
        <v>19</v>
      </c>
      <c r="C174" s="224" t="s">
        <v>16</v>
      </c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6"/>
      <c r="O174" s="227" t="s">
        <v>1</v>
      </c>
      <c r="P174" s="212" t="s">
        <v>2</v>
      </c>
    </row>
    <row r="175" spans="1:16" ht="21">
      <c r="A175" s="223"/>
      <c r="B175" s="223"/>
      <c r="C175" s="223" t="s">
        <v>3</v>
      </c>
      <c r="D175" s="207" t="s">
        <v>4</v>
      </c>
      <c r="E175" s="207" t="s">
        <v>5</v>
      </c>
      <c r="F175" s="207" t="s">
        <v>6</v>
      </c>
      <c r="G175" s="207" t="s">
        <v>7</v>
      </c>
      <c r="H175" s="207" t="s">
        <v>8</v>
      </c>
      <c r="I175" s="207" t="s">
        <v>9</v>
      </c>
      <c r="J175" s="207" t="s">
        <v>10</v>
      </c>
      <c r="K175" s="207" t="s">
        <v>11</v>
      </c>
      <c r="L175" s="207" t="s">
        <v>12</v>
      </c>
      <c r="M175" s="207" t="s">
        <v>13</v>
      </c>
      <c r="N175" s="207" t="s">
        <v>14</v>
      </c>
      <c r="O175" s="228"/>
      <c r="P175" s="213"/>
    </row>
    <row r="176" spans="1:16" ht="21">
      <c r="A176" s="223"/>
      <c r="B176" s="223"/>
      <c r="C176" s="223"/>
      <c r="D176" s="208"/>
      <c r="E176" s="208"/>
      <c r="F176" s="208"/>
      <c r="G176" s="208"/>
      <c r="H176" s="208"/>
      <c r="I176" s="208"/>
      <c r="J176" s="208"/>
      <c r="K176" s="208"/>
      <c r="L176" s="215"/>
      <c r="M176" s="208"/>
      <c r="N176" s="208"/>
      <c r="O176" s="229"/>
      <c r="P176" s="214"/>
    </row>
    <row r="177" spans="1:16" ht="21">
      <c r="A177" s="24" t="s">
        <v>254</v>
      </c>
      <c r="B177" s="104" t="s">
        <v>202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57">
        <f>SUM(O180:O185)</f>
        <v>6000</v>
      </c>
      <c r="P177" s="108" t="s">
        <v>45</v>
      </c>
    </row>
    <row r="178" spans="1:16" ht="21">
      <c r="A178" s="16"/>
      <c r="B178" s="101" t="s">
        <v>263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11"/>
      <c r="P178" s="17"/>
    </row>
    <row r="179" spans="1:16" ht="27" customHeight="1">
      <c r="A179" s="16"/>
      <c r="B179" s="101" t="s">
        <v>203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11"/>
      <c r="P179" s="17"/>
    </row>
    <row r="180" spans="1:16" ht="21">
      <c r="A180" s="20"/>
      <c r="B180" s="126" t="s">
        <v>204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111">
        <v>1000</v>
      </c>
      <c r="P180" s="17" t="s">
        <v>45</v>
      </c>
    </row>
    <row r="181" spans="1:16" ht="21">
      <c r="A181" s="16"/>
      <c r="B181" s="101" t="s">
        <v>205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11">
        <v>1000</v>
      </c>
      <c r="P181" s="17" t="s">
        <v>45</v>
      </c>
    </row>
    <row r="182" spans="1:16" ht="21">
      <c r="A182" s="16"/>
      <c r="B182" s="101" t="s">
        <v>206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11">
        <v>1000</v>
      </c>
      <c r="P182" s="17" t="s">
        <v>45</v>
      </c>
    </row>
    <row r="183" spans="1:16" ht="21">
      <c r="A183" s="16"/>
      <c r="B183" s="101" t="s">
        <v>207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11">
        <v>1000</v>
      </c>
      <c r="P183" s="17" t="s">
        <v>45</v>
      </c>
    </row>
    <row r="184" spans="1:16" ht="21">
      <c r="A184" s="16"/>
      <c r="B184" s="101" t="s">
        <v>208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11">
        <v>1000</v>
      </c>
      <c r="P184" s="17" t="s">
        <v>45</v>
      </c>
    </row>
    <row r="185" spans="1:16" ht="21">
      <c r="A185" s="2"/>
      <c r="B185" s="101" t="s">
        <v>280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46">
        <v>1000</v>
      </c>
      <c r="P185" s="17" t="s">
        <v>45</v>
      </c>
    </row>
    <row r="186" spans="1:16" ht="21">
      <c r="A186" s="2"/>
      <c r="B186" s="10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19"/>
      <c r="P186" s="17"/>
    </row>
    <row r="187" spans="1:16" ht="2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25"/>
      <c r="P187" s="17"/>
    </row>
    <row r="188" spans="1:16" ht="2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25"/>
      <c r="P188" s="17">
        <v>198200</v>
      </c>
    </row>
    <row r="189" spans="1:16" ht="2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25">
        <f>O7+O18+O38+O44+O57+O64+O80+O111+O130+O138+O158</f>
        <v>203200</v>
      </c>
      <c r="P189" s="17"/>
    </row>
    <row r="190" spans="1:16" ht="2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25"/>
      <c r="P190" s="17"/>
    </row>
    <row r="191" spans="1:16" ht="2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25"/>
      <c r="P191" s="17"/>
    </row>
    <row r="192" spans="1:16" ht="2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25"/>
      <c r="P192" s="17"/>
    </row>
    <row r="193" spans="1:16" ht="2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25"/>
      <c r="P193" s="17"/>
    </row>
    <row r="194" spans="1:16" ht="2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25"/>
      <c r="P194" s="17"/>
    </row>
    <row r="195" spans="1:16" ht="21">
      <c r="A195" s="205" t="s">
        <v>50</v>
      </c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</row>
    <row r="196" spans="1:16" ht="21">
      <c r="A196" s="205" t="s">
        <v>149</v>
      </c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</row>
    <row r="197" spans="1:16" ht="21">
      <c r="A197" s="128" t="s">
        <v>150</v>
      </c>
      <c r="B197" s="128"/>
      <c r="C197" s="216"/>
      <c r="D197" s="217"/>
      <c r="E197" s="217"/>
      <c r="F197" s="217"/>
      <c r="G197" s="217"/>
      <c r="H197" s="218"/>
      <c r="I197" s="222">
        <v>338700</v>
      </c>
      <c r="J197" s="222"/>
      <c r="K197" s="222"/>
      <c r="L197" s="222"/>
      <c r="M197" s="230" t="s">
        <v>56</v>
      </c>
      <c r="N197" s="231"/>
      <c r="O197" s="232"/>
      <c r="P197" s="17"/>
    </row>
    <row r="198" spans="1:16" ht="21">
      <c r="A198" s="81" t="s">
        <v>51</v>
      </c>
      <c r="B198" s="81"/>
      <c r="C198" s="219"/>
      <c r="D198" s="220"/>
      <c r="E198" s="220"/>
      <c r="F198" s="220"/>
      <c r="G198" s="220"/>
      <c r="H198" s="220"/>
      <c r="I198" s="220"/>
      <c r="J198" s="220"/>
      <c r="K198" s="220"/>
      <c r="L198" s="221"/>
      <c r="M198" s="81"/>
      <c r="N198" s="80" t="s">
        <v>52</v>
      </c>
      <c r="O198" s="119"/>
      <c r="P198" s="27" t="s">
        <v>57</v>
      </c>
    </row>
    <row r="199" spans="1:16" ht="21">
      <c r="A199" s="28">
        <v>1</v>
      </c>
      <c r="B199" s="79" t="s">
        <v>151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22">
        <v>0</v>
      </c>
      <c r="N199" s="222"/>
      <c r="O199" s="222"/>
      <c r="P199" s="17"/>
    </row>
    <row r="200" spans="1:16" ht="21">
      <c r="A200" s="28">
        <v>2</v>
      </c>
      <c r="B200" s="79" t="s">
        <v>148</v>
      </c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22">
        <v>120000</v>
      </c>
      <c r="N200" s="222"/>
      <c r="O200" s="222"/>
      <c r="P200" s="17"/>
    </row>
    <row r="201" spans="1:16" ht="21">
      <c r="A201" s="28">
        <v>3</v>
      </c>
      <c r="B201" s="79" t="s">
        <v>53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22">
        <v>7000</v>
      </c>
      <c r="N201" s="222"/>
      <c r="O201" s="222"/>
      <c r="P201" s="17"/>
    </row>
    <row r="202" spans="1:16" ht="21">
      <c r="A202" s="28">
        <v>4</v>
      </c>
      <c r="B202" s="79" t="s">
        <v>54</v>
      </c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22">
        <v>10000</v>
      </c>
      <c r="N202" s="222"/>
      <c r="O202" s="222"/>
      <c r="P202" s="17"/>
    </row>
    <row r="203" spans="1:16" ht="21">
      <c r="A203" s="28" t="s">
        <v>21</v>
      </c>
      <c r="B203" s="128"/>
      <c r="C203" s="216"/>
      <c r="D203" s="217"/>
      <c r="E203" s="217"/>
      <c r="F203" s="217"/>
      <c r="G203" s="217"/>
      <c r="H203" s="217"/>
      <c r="I203" s="217"/>
      <c r="J203" s="217"/>
      <c r="K203" s="217"/>
      <c r="L203" s="218"/>
      <c r="M203" s="196"/>
      <c r="N203" s="197"/>
      <c r="O203" s="198"/>
      <c r="P203" s="17"/>
    </row>
    <row r="204" spans="1:16" ht="21">
      <c r="A204" s="28" t="s">
        <v>21</v>
      </c>
      <c r="B204" s="28" t="s">
        <v>55</v>
      </c>
      <c r="C204" s="190"/>
      <c r="D204" s="191"/>
      <c r="E204" s="191"/>
      <c r="F204" s="191"/>
      <c r="G204" s="191"/>
      <c r="H204" s="191"/>
      <c r="I204" s="191"/>
      <c r="J204" s="191"/>
      <c r="K204" s="191"/>
      <c r="L204" s="192"/>
      <c r="M204" s="193">
        <f>SUM(M199:O202)</f>
        <v>137000</v>
      </c>
      <c r="N204" s="194"/>
      <c r="O204" s="195"/>
      <c r="P204" s="17"/>
    </row>
    <row r="205" spans="1:16" ht="23.25" customHeight="1">
      <c r="A205" s="128"/>
      <c r="B205" s="16"/>
      <c r="C205" s="196"/>
      <c r="D205" s="197"/>
      <c r="E205" s="197"/>
      <c r="F205" s="197"/>
      <c r="G205" s="197"/>
      <c r="H205" s="197"/>
      <c r="I205" s="197"/>
      <c r="J205" s="197"/>
      <c r="K205" s="197"/>
      <c r="L205" s="198"/>
      <c r="M205" s="199">
        <f>SUM(I199:I204)</f>
        <v>0</v>
      </c>
      <c r="N205" s="200"/>
      <c r="O205" s="201"/>
      <c r="P205" s="17"/>
    </row>
    <row r="206" spans="1:16" ht="23.25" customHeight="1">
      <c r="A206" s="129" t="s">
        <v>21</v>
      </c>
      <c r="B206" s="130" t="s">
        <v>58</v>
      </c>
      <c r="C206" s="204">
        <f>I197-M204</f>
        <v>201700</v>
      </c>
      <c r="D206" s="204"/>
      <c r="E206" s="204"/>
      <c r="F206" s="204"/>
      <c r="G206" s="131" t="s">
        <v>56</v>
      </c>
      <c r="H206" s="202" t="s">
        <v>257</v>
      </c>
      <c r="I206" s="202"/>
      <c r="J206" s="202"/>
      <c r="K206" s="202"/>
      <c r="L206" s="202"/>
      <c r="M206" s="202"/>
      <c r="N206" s="202"/>
      <c r="O206" s="111"/>
      <c r="P206" s="159" t="s">
        <v>52</v>
      </c>
    </row>
    <row r="207" spans="1:16" ht="24" customHeight="1">
      <c r="A207" s="203" t="s">
        <v>259</v>
      </c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160">
        <f>O6</f>
        <v>118200</v>
      </c>
    </row>
    <row r="208" spans="1:16" ht="21" customHeight="1">
      <c r="A208" s="203" t="s">
        <v>34</v>
      </c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161">
        <f>O80</f>
        <v>2000</v>
      </c>
    </row>
    <row r="209" spans="1:16" ht="21" customHeight="1">
      <c r="A209" s="203" t="s">
        <v>38</v>
      </c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162">
        <f>O130</f>
        <v>29500</v>
      </c>
    </row>
    <row r="210" spans="1:16" ht="21" customHeight="1">
      <c r="A210" s="203" t="s">
        <v>258</v>
      </c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160">
        <f>O158</f>
        <v>52000</v>
      </c>
    </row>
    <row r="211" spans="1:16" ht="21" customHeight="1">
      <c r="A211" s="189" t="s">
        <v>260</v>
      </c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60">
        <f>M204</f>
        <v>137000</v>
      </c>
    </row>
    <row r="212" spans="1:16" ht="2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11"/>
      <c r="P212" s="163"/>
    </row>
    <row r="213" spans="1:16" ht="2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11"/>
      <c r="P213" s="163"/>
    </row>
    <row r="214" spans="1:16" ht="23.25">
      <c r="A214" s="131"/>
      <c r="B214" s="131"/>
      <c r="C214" s="131"/>
      <c r="D214" s="131"/>
      <c r="E214" s="131"/>
      <c r="F214" s="131"/>
      <c r="G214" s="131"/>
      <c r="H214" s="132" t="s">
        <v>49</v>
      </c>
      <c r="I214" s="131"/>
      <c r="J214" s="131"/>
      <c r="K214" s="131"/>
      <c r="L214" s="131"/>
      <c r="M214" s="131"/>
      <c r="N214" s="131"/>
      <c r="O214" s="111"/>
      <c r="P214" s="164">
        <f>SUM(P207:P213)</f>
        <v>338700</v>
      </c>
    </row>
    <row r="215" spans="1:16" ht="23.25">
      <c r="A215" s="16"/>
      <c r="B215" s="133" t="s">
        <v>243</v>
      </c>
      <c r="C215" s="133"/>
      <c r="D215" s="133"/>
      <c r="E215" s="133"/>
      <c r="F215" s="133"/>
      <c r="G215" s="16"/>
      <c r="H215" s="134" t="s">
        <v>255</v>
      </c>
      <c r="I215" s="134"/>
      <c r="J215" s="134"/>
      <c r="K215" s="134"/>
      <c r="L215" s="135"/>
      <c r="M215" s="135"/>
      <c r="N215" s="135"/>
      <c r="O215" s="136"/>
      <c r="P215" s="165">
        <f>I197-P214</f>
        <v>0</v>
      </c>
    </row>
    <row r="216" spans="1:16" ht="2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11"/>
      <c r="P216" s="166"/>
    </row>
    <row r="245" ht="21">
      <c r="G245" s="103"/>
    </row>
    <row r="246" ht="21">
      <c r="G246" s="105"/>
    </row>
    <row r="247" ht="21">
      <c r="G247" s="138"/>
    </row>
    <row r="248" ht="21">
      <c r="G248" s="101"/>
    </row>
    <row r="249" ht="21">
      <c r="G249" s="101"/>
    </row>
    <row r="250" ht="21">
      <c r="G250" s="101"/>
    </row>
    <row r="251" ht="21">
      <c r="G251" s="101"/>
    </row>
    <row r="252" ht="21">
      <c r="G252" s="101"/>
    </row>
    <row r="253" ht="21">
      <c r="G253" s="101"/>
    </row>
    <row r="254" ht="21">
      <c r="G254" s="101"/>
    </row>
    <row r="255" ht="21">
      <c r="G255" s="101"/>
    </row>
  </sheetData>
  <sheetProtection/>
  <mergeCells count="184">
    <mergeCell ref="O174:O176"/>
    <mergeCell ref="A150:P150"/>
    <mergeCell ref="F78:F79"/>
    <mergeCell ref="G78:G79"/>
    <mergeCell ref="H78:H79"/>
    <mergeCell ref="L175:L176"/>
    <mergeCell ref="A174:A176"/>
    <mergeCell ref="B174:B176"/>
    <mergeCell ref="C174:N174"/>
    <mergeCell ref="M78:M79"/>
    <mergeCell ref="N78:N79"/>
    <mergeCell ref="C175:C176"/>
    <mergeCell ref="D175:D176"/>
    <mergeCell ref="E175:E176"/>
    <mergeCell ref="F175:F176"/>
    <mergeCell ref="H175:H176"/>
    <mergeCell ref="K175:K176"/>
    <mergeCell ref="I78:I79"/>
    <mergeCell ref="D101:D102"/>
    <mergeCell ref="E101:E102"/>
    <mergeCell ref="M128:M129"/>
    <mergeCell ref="K101:K102"/>
    <mergeCell ref="K78:K79"/>
    <mergeCell ref="L101:L102"/>
    <mergeCell ref="M101:M102"/>
    <mergeCell ref="H128:H129"/>
    <mergeCell ref="I128:I129"/>
    <mergeCell ref="A75:P75"/>
    <mergeCell ref="A76:P76"/>
    <mergeCell ref="A77:A79"/>
    <mergeCell ref="B77:B79"/>
    <mergeCell ref="C77:N77"/>
    <mergeCell ref="O77:O79"/>
    <mergeCell ref="P77:P79"/>
    <mergeCell ref="C78:C79"/>
    <mergeCell ref="D78:D79"/>
    <mergeCell ref="L78:L79"/>
    <mergeCell ref="C55:C56"/>
    <mergeCell ref="D55:D56"/>
    <mergeCell ref="E78:E79"/>
    <mergeCell ref="A99:P99"/>
    <mergeCell ref="A100:A102"/>
    <mergeCell ref="B100:B102"/>
    <mergeCell ref="C100:N100"/>
    <mergeCell ref="O100:O102"/>
    <mergeCell ref="P100:P102"/>
    <mergeCell ref="C101:C102"/>
    <mergeCell ref="O3:O5"/>
    <mergeCell ref="N4:N5"/>
    <mergeCell ref="A80:N80"/>
    <mergeCell ref="A52:P52"/>
    <mergeCell ref="A53:P53"/>
    <mergeCell ref="A54:A56"/>
    <mergeCell ref="B54:B56"/>
    <mergeCell ref="C54:N54"/>
    <mergeCell ref="O54:O56"/>
    <mergeCell ref="P54:P56"/>
    <mergeCell ref="D4:D5"/>
    <mergeCell ref="E4:E5"/>
    <mergeCell ref="J4:J5"/>
    <mergeCell ref="K4:K5"/>
    <mergeCell ref="A30:P30"/>
    <mergeCell ref="A1:P1"/>
    <mergeCell ref="A2:P2"/>
    <mergeCell ref="A3:A5"/>
    <mergeCell ref="B3:B5"/>
    <mergeCell ref="C3:N3"/>
    <mergeCell ref="A31:P31"/>
    <mergeCell ref="F4:F5"/>
    <mergeCell ref="G4:G5"/>
    <mergeCell ref="H4:H5"/>
    <mergeCell ref="I4:I5"/>
    <mergeCell ref="P3:P5"/>
    <mergeCell ref="C4:C5"/>
    <mergeCell ref="L4:L5"/>
    <mergeCell ref="M4:M5"/>
    <mergeCell ref="A6:N6"/>
    <mergeCell ref="A32:A34"/>
    <mergeCell ref="B32:B34"/>
    <mergeCell ref="C32:N32"/>
    <mergeCell ref="K33:K34"/>
    <mergeCell ref="L33:L34"/>
    <mergeCell ref="M33:M34"/>
    <mergeCell ref="N33:N34"/>
    <mergeCell ref="O32:O34"/>
    <mergeCell ref="P32:P34"/>
    <mergeCell ref="C33:C34"/>
    <mergeCell ref="D33:D34"/>
    <mergeCell ref="E33:E34"/>
    <mergeCell ref="F33:F34"/>
    <mergeCell ref="G33:G34"/>
    <mergeCell ref="H33:H34"/>
    <mergeCell ref="I33:I34"/>
    <mergeCell ref="J33:J34"/>
    <mergeCell ref="A35:N35"/>
    <mergeCell ref="F101:F102"/>
    <mergeCell ref="G101:G102"/>
    <mergeCell ref="H101:H102"/>
    <mergeCell ref="D152:D153"/>
    <mergeCell ref="E152:E153"/>
    <mergeCell ref="A130:N130"/>
    <mergeCell ref="J152:J153"/>
    <mergeCell ref="K152:K153"/>
    <mergeCell ref="A151:A153"/>
    <mergeCell ref="M202:O202"/>
    <mergeCell ref="M199:O199"/>
    <mergeCell ref="B151:B153"/>
    <mergeCell ref="C151:N151"/>
    <mergeCell ref="O151:O153"/>
    <mergeCell ref="P151:P153"/>
    <mergeCell ref="C152:C153"/>
    <mergeCell ref="L152:L153"/>
    <mergeCell ref="M152:M153"/>
    <mergeCell ref="N152:N153"/>
    <mergeCell ref="H55:H56"/>
    <mergeCell ref="I55:I56"/>
    <mergeCell ref="J55:J56"/>
    <mergeCell ref="F152:F153"/>
    <mergeCell ref="G152:G153"/>
    <mergeCell ref="H152:H153"/>
    <mergeCell ref="I152:I153"/>
    <mergeCell ref="J78:J79"/>
    <mergeCell ref="A125:P125"/>
    <mergeCell ref="A126:P126"/>
    <mergeCell ref="K55:K56"/>
    <mergeCell ref="L55:L56"/>
    <mergeCell ref="M55:M56"/>
    <mergeCell ref="N55:N56"/>
    <mergeCell ref="A98:P98"/>
    <mergeCell ref="I101:I102"/>
    <mergeCell ref="J101:J102"/>
    <mergeCell ref="E55:E56"/>
    <mergeCell ref="F55:F56"/>
    <mergeCell ref="G55:G56"/>
    <mergeCell ref="O127:O129"/>
    <mergeCell ref="M197:O197"/>
    <mergeCell ref="I197:L197"/>
    <mergeCell ref="A173:P173"/>
    <mergeCell ref="A172:P172"/>
    <mergeCell ref="M175:M176"/>
    <mergeCell ref="N175:N176"/>
    <mergeCell ref="G175:G176"/>
    <mergeCell ref="A149:P149"/>
    <mergeCell ref="P174:P176"/>
    <mergeCell ref="N101:N102"/>
    <mergeCell ref="J128:J129"/>
    <mergeCell ref="K128:K129"/>
    <mergeCell ref="N128:N129"/>
    <mergeCell ref="L128:L129"/>
    <mergeCell ref="A127:A129"/>
    <mergeCell ref="B127:B129"/>
    <mergeCell ref="C127:N127"/>
    <mergeCell ref="F128:F129"/>
    <mergeCell ref="G128:G129"/>
    <mergeCell ref="C128:C129"/>
    <mergeCell ref="C203:L203"/>
    <mergeCell ref="M203:O203"/>
    <mergeCell ref="C198:L198"/>
    <mergeCell ref="C197:H197"/>
    <mergeCell ref="C202:L202"/>
    <mergeCell ref="C200:L200"/>
    <mergeCell ref="M200:O200"/>
    <mergeCell ref="C201:L201"/>
    <mergeCell ref="M201:O201"/>
    <mergeCell ref="C206:F206"/>
    <mergeCell ref="A195:P195"/>
    <mergeCell ref="A196:P196"/>
    <mergeCell ref="C199:L199"/>
    <mergeCell ref="D128:D129"/>
    <mergeCell ref="E128:E129"/>
    <mergeCell ref="I175:I176"/>
    <mergeCell ref="J175:J176"/>
    <mergeCell ref="A158:N158"/>
    <mergeCell ref="P127:P129"/>
    <mergeCell ref="A211:O211"/>
    <mergeCell ref="C204:L204"/>
    <mergeCell ref="M204:O204"/>
    <mergeCell ref="C205:L205"/>
    <mergeCell ref="M205:O205"/>
    <mergeCell ref="H206:N206"/>
    <mergeCell ref="A207:O207"/>
    <mergeCell ref="A208:O208"/>
    <mergeCell ref="A209:O209"/>
    <mergeCell ref="A210:O210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="110" zoomScaleNormal="110" zoomScalePageLayoutView="0" workbookViewId="0" topLeftCell="A1">
      <selection activeCell="K7" sqref="K7"/>
    </sheetView>
  </sheetViews>
  <sheetFormatPr defaultColWidth="9.140625" defaultRowHeight="15"/>
  <cols>
    <col min="1" max="1" width="4.7109375" style="30" customWidth="1"/>
    <col min="2" max="2" width="24.57421875" style="30" customWidth="1"/>
    <col min="3" max="3" width="27.140625" style="30" customWidth="1"/>
    <col min="4" max="4" width="10.7109375" style="62" customWidth="1"/>
    <col min="5" max="5" width="11.00390625" style="76" customWidth="1"/>
    <col min="6" max="6" width="11.00390625" style="30" customWidth="1"/>
    <col min="7" max="7" width="10.57421875" style="30" bestFit="1" customWidth="1"/>
    <col min="8" max="8" width="11.7109375" style="48" customWidth="1"/>
    <col min="9" max="16384" width="9.140625" style="30" customWidth="1"/>
  </cols>
  <sheetData>
    <row r="1" spans="1:8" ht="18.75">
      <c r="A1" s="251" t="s">
        <v>60</v>
      </c>
      <c r="B1" s="251"/>
      <c r="C1" s="251"/>
      <c r="D1" s="251"/>
      <c r="E1" s="251"/>
      <c r="H1" s="30"/>
    </row>
    <row r="2" spans="1:8" ht="18.75">
      <c r="A2" s="252" t="s">
        <v>18</v>
      </c>
      <c r="B2" s="252"/>
      <c r="C2" s="252"/>
      <c r="D2" s="252"/>
      <c r="E2" s="252"/>
      <c r="H2" s="30"/>
    </row>
    <row r="3" spans="1:8" ht="18.75">
      <c r="A3" s="253" t="s">
        <v>59</v>
      </c>
      <c r="B3" s="253"/>
      <c r="C3" s="253"/>
      <c r="D3" s="253"/>
      <c r="E3" s="253"/>
      <c r="H3" s="30"/>
    </row>
    <row r="4" spans="1:8" s="31" customFormat="1" ht="18.75">
      <c r="A4" s="35" t="s">
        <v>0</v>
      </c>
      <c r="B4" s="32" t="s">
        <v>61</v>
      </c>
      <c r="C4" s="32" t="s">
        <v>63</v>
      </c>
      <c r="D4" s="50" t="s">
        <v>64</v>
      </c>
      <c r="E4" s="68"/>
      <c r="H4" s="32" t="s">
        <v>2</v>
      </c>
    </row>
    <row r="5" spans="1:8" ht="18.75">
      <c r="A5" s="43">
        <v>1</v>
      </c>
      <c r="B5" s="42" t="s">
        <v>62</v>
      </c>
      <c r="C5" s="42"/>
      <c r="D5" s="54"/>
      <c r="E5" s="69"/>
      <c r="H5" s="45" t="s">
        <v>72</v>
      </c>
    </row>
    <row r="6" spans="1:8" ht="18.75">
      <c r="A6" s="37"/>
      <c r="B6" s="33"/>
      <c r="C6" s="33" t="s">
        <v>110</v>
      </c>
      <c r="E6" s="70">
        <v>20000</v>
      </c>
      <c r="H6" s="40" t="s">
        <v>26</v>
      </c>
    </row>
    <row r="7" spans="1:8" ht="18.75">
      <c r="A7" s="37"/>
      <c r="B7" s="33"/>
      <c r="C7" s="33"/>
      <c r="D7" s="55"/>
      <c r="E7" s="71"/>
      <c r="H7" s="40"/>
    </row>
    <row r="8" spans="1:8" ht="18.75">
      <c r="A8" s="37"/>
      <c r="B8" s="33"/>
      <c r="C8" s="33" t="s">
        <v>111</v>
      </c>
      <c r="D8" s="55"/>
      <c r="E8" s="71"/>
      <c r="H8" s="40"/>
    </row>
    <row r="9" spans="1:8" ht="18.75">
      <c r="A9" s="37"/>
      <c r="B9" s="33"/>
      <c r="C9" s="83" t="s">
        <v>112</v>
      </c>
      <c r="D9" s="85">
        <v>5000</v>
      </c>
      <c r="E9" s="71"/>
      <c r="H9" s="40"/>
    </row>
    <row r="10" spans="1:8" ht="18.75">
      <c r="A10" s="49"/>
      <c r="B10" s="39"/>
      <c r="C10" s="39" t="s">
        <v>113</v>
      </c>
      <c r="D10" s="56"/>
      <c r="E10" s="72"/>
      <c r="H10" s="47"/>
    </row>
    <row r="11" spans="1:8" ht="18.75">
      <c r="A11" s="49"/>
      <c r="B11" s="39"/>
      <c r="C11" s="84" t="s">
        <v>114</v>
      </c>
      <c r="D11" s="86">
        <v>3000</v>
      </c>
      <c r="E11" s="72"/>
      <c r="H11" s="47"/>
    </row>
    <row r="12" spans="1:8" ht="18.75">
      <c r="A12" s="38"/>
      <c r="B12" s="34"/>
      <c r="C12" s="34"/>
      <c r="D12" s="57"/>
      <c r="E12" s="67">
        <f>SUM(D8:D11)</f>
        <v>8000</v>
      </c>
      <c r="H12" s="46"/>
    </row>
    <row r="13" spans="1:8" ht="18.75">
      <c r="A13" s="43">
        <v>2</v>
      </c>
      <c r="B13" s="42" t="s">
        <v>65</v>
      </c>
      <c r="C13" s="42"/>
      <c r="D13" s="54"/>
      <c r="E13" s="69"/>
      <c r="H13" s="45" t="s">
        <v>35</v>
      </c>
    </row>
    <row r="14" spans="1:8" ht="18.75">
      <c r="A14" s="37"/>
      <c r="B14" s="33"/>
      <c r="C14" s="33" t="s">
        <v>124</v>
      </c>
      <c r="E14" s="70">
        <v>30000</v>
      </c>
      <c r="H14" s="40"/>
    </row>
    <row r="15" spans="1:8" ht="18.75">
      <c r="A15" s="37"/>
      <c r="B15" s="33"/>
      <c r="C15" s="83" t="s">
        <v>125</v>
      </c>
      <c r="D15" s="85">
        <v>42000</v>
      </c>
      <c r="E15" s="71"/>
      <c r="H15" s="40"/>
    </row>
    <row r="16" spans="1:8" ht="18.75">
      <c r="A16" s="37"/>
      <c r="B16" s="33"/>
      <c r="C16" s="33" t="s">
        <v>126</v>
      </c>
      <c r="D16" s="55"/>
      <c r="E16" s="71"/>
      <c r="H16" s="40"/>
    </row>
    <row r="17" spans="1:8" ht="18.75">
      <c r="A17" s="37"/>
      <c r="B17" s="33"/>
      <c r="C17" s="33" t="s">
        <v>127</v>
      </c>
      <c r="D17" s="55"/>
      <c r="E17" s="71"/>
      <c r="H17" s="40"/>
    </row>
    <row r="18" spans="1:8" ht="18.75">
      <c r="A18" s="37"/>
      <c r="B18" s="33"/>
      <c r="C18" s="83" t="s">
        <v>128</v>
      </c>
      <c r="D18" s="85">
        <v>5000</v>
      </c>
      <c r="E18" s="71"/>
      <c r="H18" s="40"/>
    </row>
    <row r="19" spans="1:8" ht="18.75">
      <c r="A19" s="37"/>
      <c r="B19" s="33"/>
      <c r="C19" s="33" t="s">
        <v>129</v>
      </c>
      <c r="D19" s="55"/>
      <c r="E19" s="71"/>
      <c r="H19" s="40"/>
    </row>
    <row r="20" spans="1:8" ht="18.75">
      <c r="A20" s="37"/>
      <c r="B20" s="33"/>
      <c r="C20" s="83" t="s">
        <v>130</v>
      </c>
      <c r="D20" s="85">
        <v>10000</v>
      </c>
      <c r="E20" s="71"/>
      <c r="H20" s="40"/>
    </row>
    <row r="21" spans="1:8" ht="18.75">
      <c r="A21" s="38"/>
      <c r="B21" s="34"/>
      <c r="C21" s="34"/>
      <c r="D21" s="57"/>
      <c r="E21" s="67">
        <f>SUM(D15:D20)</f>
        <v>57000</v>
      </c>
      <c r="H21" s="46"/>
    </row>
    <row r="22" spans="1:8" ht="18.75">
      <c r="A22" s="43">
        <v>3</v>
      </c>
      <c r="B22" s="42" t="s">
        <v>66</v>
      </c>
      <c r="C22" s="42"/>
      <c r="D22" s="54"/>
      <c r="E22" s="69"/>
      <c r="H22" s="45" t="s">
        <v>32</v>
      </c>
    </row>
    <row r="23" spans="1:8" ht="18.75">
      <c r="A23" s="37"/>
      <c r="B23" s="33" t="s">
        <v>67</v>
      </c>
      <c r="C23" s="30" t="s">
        <v>139</v>
      </c>
      <c r="D23" s="55"/>
      <c r="E23" s="71"/>
      <c r="H23" s="40"/>
    </row>
    <row r="24" spans="1:8" ht="18.75">
      <c r="A24" s="37"/>
      <c r="B24" s="33"/>
      <c r="E24" s="71"/>
      <c r="H24" s="40"/>
    </row>
    <row r="25" spans="1:8" ht="18.75">
      <c r="A25" s="37"/>
      <c r="B25" s="33"/>
      <c r="C25" s="33" t="s">
        <v>93</v>
      </c>
      <c r="D25" s="55"/>
      <c r="E25" s="71"/>
      <c r="H25" s="40"/>
    </row>
    <row r="26" spans="1:8" ht="18.75">
      <c r="A26" s="37"/>
      <c r="B26" s="33"/>
      <c r="C26" s="33"/>
      <c r="D26" s="55"/>
      <c r="E26" s="71"/>
      <c r="H26" s="40"/>
    </row>
    <row r="27" spans="1:8" ht="18.75">
      <c r="A27" s="38"/>
      <c r="B27" s="34"/>
      <c r="C27" s="34"/>
      <c r="D27" s="57"/>
      <c r="E27" s="73"/>
      <c r="H27" s="46"/>
    </row>
    <row r="28" spans="1:8" ht="18.75">
      <c r="A28" s="42">
        <v>4</v>
      </c>
      <c r="B28" s="42" t="s">
        <v>68</v>
      </c>
      <c r="C28" s="82" t="s">
        <v>98</v>
      </c>
      <c r="D28" s="87">
        <v>1000</v>
      </c>
      <c r="E28" s="69"/>
      <c r="H28" s="45" t="s">
        <v>22</v>
      </c>
    </row>
    <row r="29" spans="1:8" ht="18.75">
      <c r="A29" s="33"/>
      <c r="B29" s="33" t="s">
        <v>69</v>
      </c>
      <c r="C29" s="83" t="s">
        <v>99</v>
      </c>
      <c r="D29" s="88">
        <v>500</v>
      </c>
      <c r="E29" s="71"/>
      <c r="H29" s="40"/>
    </row>
    <row r="30" spans="1:8" ht="18.75">
      <c r="A30" s="33"/>
      <c r="B30" s="33"/>
      <c r="C30" s="83" t="s">
        <v>100</v>
      </c>
      <c r="D30" s="88">
        <v>1000</v>
      </c>
      <c r="E30" s="71"/>
      <c r="H30" s="40"/>
    </row>
    <row r="31" spans="1:8" ht="18.75">
      <c r="A31" s="39"/>
      <c r="B31" s="39"/>
      <c r="C31" s="84" t="s">
        <v>101</v>
      </c>
      <c r="D31" s="89"/>
      <c r="E31" s="72"/>
      <c r="H31" s="47"/>
    </row>
    <row r="32" spans="1:8" ht="18.75">
      <c r="A32" s="33"/>
      <c r="B32" s="33"/>
      <c r="C32" s="83" t="s">
        <v>102</v>
      </c>
      <c r="D32" s="88">
        <v>30000</v>
      </c>
      <c r="E32" s="71"/>
      <c r="H32" s="40"/>
    </row>
    <row r="33" spans="1:8" ht="18.75">
      <c r="A33" s="39"/>
      <c r="B33" s="39"/>
      <c r="C33" s="84" t="s">
        <v>103</v>
      </c>
      <c r="D33" s="90"/>
      <c r="E33" s="74">
        <v>5000</v>
      </c>
      <c r="H33" s="47"/>
    </row>
    <row r="34" spans="1:8" ht="18.75">
      <c r="A34" s="39"/>
      <c r="B34" s="39"/>
      <c r="C34" s="84" t="s">
        <v>140</v>
      </c>
      <c r="D34" s="89">
        <v>500</v>
      </c>
      <c r="E34" s="72"/>
      <c r="H34" s="47"/>
    </row>
    <row r="35" spans="1:8" ht="18.75">
      <c r="A35" s="39"/>
      <c r="B35" s="39"/>
      <c r="C35" s="84" t="s">
        <v>141</v>
      </c>
      <c r="D35" s="89"/>
      <c r="E35" s="72"/>
      <c r="H35" s="47"/>
    </row>
    <row r="36" spans="1:8" ht="18.75">
      <c r="A36" s="39"/>
      <c r="B36" s="39"/>
      <c r="C36" s="84" t="s">
        <v>142</v>
      </c>
      <c r="D36" s="89">
        <v>500</v>
      </c>
      <c r="E36" s="72"/>
      <c r="H36" s="47"/>
    </row>
    <row r="37" spans="1:8" ht="18.75">
      <c r="A37" s="39"/>
      <c r="B37" s="39"/>
      <c r="C37" s="39"/>
      <c r="D37" s="60"/>
      <c r="E37" s="75">
        <f>SUM(D28:D36)</f>
        <v>33500</v>
      </c>
      <c r="H37" s="47"/>
    </row>
    <row r="38" spans="1:8" ht="18.75">
      <c r="A38" s="39"/>
      <c r="B38" s="39"/>
      <c r="C38" s="39"/>
      <c r="D38" s="60"/>
      <c r="E38" s="72"/>
      <c r="H38" s="47"/>
    </row>
    <row r="39" spans="1:8" ht="18.75">
      <c r="A39" s="39"/>
      <c r="B39" s="39"/>
      <c r="C39" s="39"/>
      <c r="D39" s="60"/>
      <c r="E39" s="72"/>
      <c r="H39" s="47"/>
    </row>
    <row r="40" spans="1:8" ht="18.75">
      <c r="A40" s="39"/>
      <c r="B40" s="39"/>
      <c r="C40" s="39"/>
      <c r="D40" s="60"/>
      <c r="E40" s="72"/>
      <c r="H40" s="47"/>
    </row>
    <row r="41" spans="1:8" ht="18.75">
      <c r="A41" s="39"/>
      <c r="B41" s="39"/>
      <c r="C41" s="39"/>
      <c r="D41" s="60"/>
      <c r="E41" s="72"/>
      <c r="H41" s="47"/>
    </row>
    <row r="42" spans="1:8" ht="18.75">
      <c r="A42" s="39"/>
      <c r="B42" s="39"/>
      <c r="C42" s="39"/>
      <c r="D42" s="60"/>
      <c r="E42" s="72"/>
      <c r="H42" s="47"/>
    </row>
    <row r="43" spans="1:8" ht="18.75">
      <c r="A43" s="39"/>
      <c r="B43" s="39"/>
      <c r="C43" s="39"/>
      <c r="D43" s="60"/>
      <c r="E43" s="72"/>
      <c r="H43" s="47"/>
    </row>
    <row r="44" spans="1:8" ht="18.75">
      <c r="A44" s="39"/>
      <c r="B44" s="39"/>
      <c r="C44" s="39"/>
      <c r="D44" s="60"/>
      <c r="E44" s="72"/>
      <c r="H44" s="47"/>
    </row>
    <row r="45" spans="1:8" ht="18.75">
      <c r="A45" s="42">
        <v>5</v>
      </c>
      <c r="B45" s="42" t="s">
        <v>70</v>
      </c>
      <c r="C45" s="82" t="s">
        <v>84</v>
      </c>
      <c r="D45" s="98">
        <v>500</v>
      </c>
      <c r="E45" s="69"/>
      <c r="H45" s="45" t="s">
        <v>15</v>
      </c>
    </row>
    <row r="46" spans="1:8" ht="18.75">
      <c r="A46" s="33"/>
      <c r="B46" s="33" t="s">
        <v>71</v>
      </c>
      <c r="C46" s="83" t="s">
        <v>85</v>
      </c>
      <c r="D46" s="88">
        <v>1000</v>
      </c>
      <c r="E46" s="71"/>
      <c r="H46" s="40"/>
    </row>
    <row r="47" spans="1:8" ht="18.75">
      <c r="A47" s="33"/>
      <c r="B47" s="33"/>
      <c r="C47" s="83" t="s">
        <v>86</v>
      </c>
      <c r="D47" s="88">
        <v>800</v>
      </c>
      <c r="E47" s="71"/>
      <c r="H47" s="40"/>
    </row>
    <row r="48" spans="1:8" ht="18.75">
      <c r="A48" s="33"/>
      <c r="B48" s="33"/>
      <c r="C48" s="83" t="s">
        <v>87</v>
      </c>
      <c r="D48" s="88">
        <v>800</v>
      </c>
      <c r="E48" s="71"/>
      <c r="H48" s="40"/>
    </row>
    <row r="49" spans="1:8" ht="18.75">
      <c r="A49" s="33"/>
      <c r="B49" s="33"/>
      <c r="C49" s="83" t="s">
        <v>88</v>
      </c>
      <c r="D49" s="88">
        <v>800</v>
      </c>
      <c r="E49" s="71"/>
      <c r="H49" s="40"/>
    </row>
    <row r="50" spans="1:8" ht="18.75">
      <c r="A50" s="33"/>
      <c r="B50" s="33"/>
      <c r="C50" s="83" t="s">
        <v>89</v>
      </c>
      <c r="D50" s="88">
        <v>1000</v>
      </c>
      <c r="E50" s="71"/>
      <c r="H50" s="40"/>
    </row>
    <row r="51" spans="1:8" ht="18.75">
      <c r="A51" s="33"/>
      <c r="B51" s="33"/>
      <c r="C51" s="83" t="s">
        <v>90</v>
      </c>
      <c r="D51" s="88">
        <v>3200</v>
      </c>
      <c r="E51" s="71"/>
      <c r="H51" s="40"/>
    </row>
    <row r="52" spans="1:8" ht="18.75">
      <c r="A52" s="39"/>
      <c r="B52" s="39"/>
      <c r="C52" s="93" t="s">
        <v>91</v>
      </c>
      <c r="D52" s="89">
        <v>2000</v>
      </c>
      <c r="E52" s="72"/>
      <c r="H52" s="47"/>
    </row>
    <row r="53" spans="1:8" ht="18.75">
      <c r="A53" s="34"/>
      <c r="B53" s="34"/>
      <c r="C53" s="99" t="s">
        <v>92</v>
      </c>
      <c r="D53" s="64">
        <v>200</v>
      </c>
      <c r="E53" s="67">
        <f>SUM(D45:D53)</f>
        <v>10300</v>
      </c>
      <c r="H53" s="46"/>
    </row>
    <row r="54" spans="1:8" ht="18.75">
      <c r="A54" s="43">
        <v>6</v>
      </c>
      <c r="B54" s="42" t="s">
        <v>73</v>
      </c>
      <c r="C54" s="42"/>
      <c r="D54" s="54"/>
      <c r="E54" s="69"/>
      <c r="H54" s="45" t="s">
        <v>31</v>
      </c>
    </row>
    <row r="55" spans="1:8" ht="18.75">
      <c r="A55" s="37"/>
      <c r="B55" s="33" t="s">
        <v>74</v>
      </c>
      <c r="C55" s="83" t="s">
        <v>107</v>
      </c>
      <c r="D55" s="85"/>
      <c r="E55" s="71"/>
      <c r="H55" s="40"/>
    </row>
    <row r="56" spans="1:8" ht="18.75">
      <c r="A56" s="37"/>
      <c r="B56" s="33"/>
      <c r="C56" s="90" t="s">
        <v>115</v>
      </c>
      <c r="D56" s="95">
        <v>1000</v>
      </c>
      <c r="H56" s="40"/>
    </row>
    <row r="57" spans="1:8" ht="18.75">
      <c r="A57" s="37"/>
      <c r="B57" s="33"/>
      <c r="C57" s="83" t="s">
        <v>116</v>
      </c>
      <c r="D57" s="95">
        <v>1000</v>
      </c>
      <c r="H57" s="40"/>
    </row>
    <row r="58" spans="1:8" ht="18.75">
      <c r="A58" s="37"/>
      <c r="B58" s="33"/>
      <c r="C58" s="83" t="s">
        <v>117</v>
      </c>
      <c r="D58" s="95">
        <v>1000</v>
      </c>
      <c r="H58" s="40"/>
    </row>
    <row r="59" spans="1:8" ht="18.75">
      <c r="A59" s="37"/>
      <c r="B59" s="33"/>
      <c r="C59" s="83" t="s">
        <v>118</v>
      </c>
      <c r="D59" s="95">
        <v>2000</v>
      </c>
      <c r="H59" s="40"/>
    </row>
    <row r="60" spans="1:8" ht="18.75">
      <c r="A60" s="37"/>
      <c r="B60" s="33"/>
      <c r="C60" s="83" t="s">
        <v>119</v>
      </c>
      <c r="D60" s="95">
        <v>1000</v>
      </c>
      <c r="H60" s="40"/>
    </row>
    <row r="61" spans="1:8" ht="18.75">
      <c r="A61" s="37"/>
      <c r="B61" s="33"/>
      <c r="C61" s="33"/>
      <c r="D61" s="55"/>
      <c r="E61" s="71"/>
      <c r="H61" s="40"/>
    </row>
    <row r="62" spans="1:8" ht="18.75">
      <c r="A62" s="37"/>
      <c r="B62" s="33"/>
      <c r="C62" s="33" t="s">
        <v>108</v>
      </c>
      <c r="D62" s="55"/>
      <c r="E62" s="71"/>
      <c r="H62" s="40"/>
    </row>
    <row r="63" spans="1:8" ht="18.75">
      <c r="A63" s="37"/>
      <c r="B63" s="33"/>
      <c r="C63" s="90" t="s">
        <v>120</v>
      </c>
      <c r="D63" s="91">
        <v>3000</v>
      </c>
      <c r="E63" s="71"/>
      <c r="H63" s="40"/>
    </row>
    <row r="64" spans="1:8" ht="18.75">
      <c r="A64" s="37"/>
      <c r="B64" s="33"/>
      <c r="C64" s="83" t="s">
        <v>121</v>
      </c>
      <c r="D64" s="85">
        <v>3000</v>
      </c>
      <c r="E64" s="71"/>
      <c r="H64" s="40"/>
    </row>
    <row r="65" spans="1:8" ht="18.75">
      <c r="A65" s="37"/>
      <c r="B65" s="33"/>
      <c r="C65" s="92" t="s">
        <v>144</v>
      </c>
      <c r="D65" s="85">
        <v>27030</v>
      </c>
      <c r="E65" s="71"/>
      <c r="F65" s="30">
        <v>2970</v>
      </c>
      <c r="H65" s="40"/>
    </row>
    <row r="66" spans="1:8" ht="18.75">
      <c r="A66" s="38"/>
      <c r="B66" s="34"/>
      <c r="C66" s="93" t="s">
        <v>143</v>
      </c>
      <c r="D66" s="94">
        <v>2000</v>
      </c>
      <c r="E66" s="73"/>
      <c r="F66" s="51">
        <f>D65-F65</f>
        <v>24060</v>
      </c>
      <c r="H66" s="46"/>
    </row>
    <row r="67" spans="1:8" ht="18.75">
      <c r="A67" s="43">
        <v>7</v>
      </c>
      <c r="B67" s="42" t="s">
        <v>75</v>
      </c>
      <c r="C67" s="42"/>
      <c r="D67" s="54"/>
      <c r="E67" s="69"/>
      <c r="H67" s="45" t="s">
        <v>45</v>
      </c>
    </row>
    <row r="68" spans="1:8" ht="18.75">
      <c r="A68" s="37"/>
      <c r="B68" s="40" t="s">
        <v>76</v>
      </c>
      <c r="C68" s="83" t="s">
        <v>122</v>
      </c>
      <c r="D68" s="85">
        <v>1500</v>
      </c>
      <c r="E68" s="71"/>
      <c r="H68" s="40"/>
    </row>
    <row r="69" spans="1:8" ht="18.75">
      <c r="A69" s="37"/>
      <c r="B69" s="33"/>
      <c r="C69" s="83" t="s">
        <v>145</v>
      </c>
      <c r="D69" s="85">
        <v>1500</v>
      </c>
      <c r="E69" s="71"/>
      <c r="H69" s="40"/>
    </row>
    <row r="70" spans="1:8" ht="18.75">
      <c r="A70" s="37"/>
      <c r="B70" s="33"/>
      <c r="C70" s="83" t="s">
        <v>123</v>
      </c>
      <c r="D70" s="85">
        <v>2000</v>
      </c>
      <c r="E70" s="71"/>
      <c r="H70" s="40"/>
    </row>
    <row r="71" spans="1:8" ht="18.75">
      <c r="A71" s="37"/>
      <c r="B71" s="33"/>
      <c r="C71" s="33"/>
      <c r="D71" s="55"/>
      <c r="E71" s="71"/>
      <c r="H71" s="40"/>
    </row>
    <row r="72" spans="1:8" ht="18.75">
      <c r="A72" s="38"/>
      <c r="B72" s="34"/>
      <c r="C72" s="34"/>
      <c r="D72" s="57"/>
      <c r="E72" s="73"/>
      <c r="H72" s="46"/>
    </row>
    <row r="73" spans="1:8" ht="18.75">
      <c r="A73" s="43">
        <v>8</v>
      </c>
      <c r="B73" s="42" t="s">
        <v>77</v>
      </c>
      <c r="C73" s="42"/>
      <c r="D73" s="54"/>
      <c r="E73" s="69"/>
      <c r="H73" s="45" t="s">
        <v>25</v>
      </c>
    </row>
    <row r="74" spans="1:8" ht="18.75">
      <c r="A74" s="37"/>
      <c r="B74" s="33"/>
      <c r="C74" s="83" t="s">
        <v>95</v>
      </c>
      <c r="D74" s="85">
        <v>3000</v>
      </c>
      <c r="E74" s="71"/>
      <c r="H74" s="40"/>
    </row>
    <row r="75" spans="1:8" ht="18.75">
      <c r="A75" s="37"/>
      <c r="B75" s="33"/>
      <c r="C75" s="83" t="s">
        <v>94</v>
      </c>
      <c r="D75" s="85"/>
      <c r="E75" s="71"/>
      <c r="H75" s="40"/>
    </row>
    <row r="76" spans="1:8" ht="18.75">
      <c r="A76" s="37"/>
      <c r="B76" s="33"/>
      <c r="C76" s="83" t="s">
        <v>96</v>
      </c>
      <c r="D76" s="85">
        <v>2000</v>
      </c>
      <c r="E76" s="71"/>
      <c r="H76" s="40"/>
    </row>
    <row r="77" spans="1:8" ht="18.75">
      <c r="A77" s="37"/>
      <c r="B77" s="33"/>
      <c r="C77" s="83" t="s">
        <v>97</v>
      </c>
      <c r="D77" s="85">
        <v>500</v>
      </c>
      <c r="E77" s="71"/>
      <c r="H77" s="40"/>
    </row>
    <row r="78" spans="1:8" ht="18.75">
      <c r="A78" s="36">
        <v>9</v>
      </c>
      <c r="B78" s="42" t="s">
        <v>78</v>
      </c>
      <c r="C78" s="42"/>
      <c r="D78" s="58"/>
      <c r="E78" s="69"/>
      <c r="H78" s="45" t="s">
        <v>81</v>
      </c>
    </row>
    <row r="79" spans="1:8" ht="18.75">
      <c r="A79" s="33"/>
      <c r="B79" s="41" t="s">
        <v>80</v>
      </c>
      <c r="C79" s="96" t="s">
        <v>109</v>
      </c>
      <c r="D79" s="88">
        <v>5500</v>
      </c>
      <c r="E79" s="71"/>
      <c r="H79" s="40"/>
    </row>
    <row r="80" spans="1:8" ht="18.75">
      <c r="A80" s="33"/>
      <c r="B80" s="77" t="s">
        <v>79</v>
      </c>
      <c r="C80" s="33"/>
      <c r="D80" s="59"/>
      <c r="E80" s="71"/>
      <c r="H80" s="40"/>
    </row>
    <row r="81" spans="1:8" ht="18.75">
      <c r="A81" s="33"/>
      <c r="B81" s="33"/>
      <c r="C81" s="33"/>
      <c r="D81" s="59"/>
      <c r="E81" s="71"/>
      <c r="H81" s="40"/>
    </row>
    <row r="82" spans="1:8" ht="18.75">
      <c r="A82" s="39"/>
      <c r="B82" s="39"/>
      <c r="C82" s="39"/>
      <c r="D82" s="60"/>
      <c r="E82" s="72"/>
      <c r="H82" s="47"/>
    </row>
    <row r="83" spans="1:8" ht="18.75">
      <c r="A83" s="33"/>
      <c r="B83" s="33"/>
      <c r="C83" s="33"/>
      <c r="D83" s="59"/>
      <c r="E83" s="71"/>
      <c r="H83" s="40"/>
    </row>
    <row r="84" spans="1:8" ht="18.75">
      <c r="A84" s="39"/>
      <c r="B84" s="39"/>
      <c r="C84" s="39"/>
      <c r="D84" s="60"/>
      <c r="E84" s="72"/>
      <c r="H84" s="47"/>
    </row>
    <row r="85" spans="1:8" ht="18.75">
      <c r="A85" s="42">
        <v>10</v>
      </c>
      <c r="B85" s="42" t="s">
        <v>82</v>
      </c>
      <c r="C85" s="42"/>
      <c r="D85" s="61"/>
      <c r="E85" s="69"/>
      <c r="H85" s="45" t="s">
        <v>83</v>
      </c>
    </row>
    <row r="86" spans="1:4" ht="18.75">
      <c r="A86" s="33"/>
      <c r="B86" s="33"/>
      <c r="C86" s="83" t="s">
        <v>104</v>
      </c>
      <c r="D86" s="97"/>
    </row>
    <row r="87" spans="1:10" ht="18.75">
      <c r="A87" s="33"/>
      <c r="B87" s="33"/>
      <c r="C87" s="83" t="s">
        <v>105</v>
      </c>
      <c r="D87" s="97">
        <v>1000</v>
      </c>
      <c r="I87" s="30" t="s">
        <v>146</v>
      </c>
      <c r="J87" s="30">
        <v>11000</v>
      </c>
    </row>
    <row r="88" spans="1:10" ht="18.75">
      <c r="A88" s="33"/>
      <c r="B88" s="33"/>
      <c r="C88" s="83" t="s">
        <v>106</v>
      </c>
      <c r="D88" s="97">
        <v>1000</v>
      </c>
      <c r="F88" s="30" t="s">
        <v>131</v>
      </c>
      <c r="G88" s="51">
        <v>3870</v>
      </c>
      <c r="I88" s="30" t="s">
        <v>147</v>
      </c>
      <c r="J88" s="30">
        <v>10000</v>
      </c>
    </row>
    <row r="89" spans="1:10" ht="18.75">
      <c r="A89" s="33"/>
      <c r="B89" s="33"/>
      <c r="C89" s="33"/>
      <c r="D89" s="63"/>
      <c r="F89" s="30" t="s">
        <v>132</v>
      </c>
      <c r="G89" s="30">
        <v>120000</v>
      </c>
      <c r="J89" s="51"/>
    </row>
    <row r="90" spans="1:8" ht="18.75">
      <c r="A90" s="33"/>
      <c r="B90" s="33"/>
      <c r="C90" s="33"/>
      <c r="D90" s="59"/>
      <c r="E90" s="71"/>
      <c r="F90" s="30" t="s">
        <v>133</v>
      </c>
      <c r="G90" s="30">
        <v>7000</v>
      </c>
      <c r="H90" s="40"/>
    </row>
    <row r="91" spans="1:8" ht="18.75">
      <c r="A91" s="33"/>
      <c r="B91" s="33"/>
      <c r="C91" s="33"/>
      <c r="D91" s="59">
        <f>SUM(D5:D89)</f>
        <v>167830</v>
      </c>
      <c r="E91" s="71"/>
      <c r="F91" s="30" t="s">
        <v>134</v>
      </c>
      <c r="G91" s="30">
        <v>10000</v>
      </c>
      <c r="H91" s="40"/>
    </row>
    <row r="92" spans="1:8" ht="18.75">
      <c r="A92" s="34"/>
      <c r="B92" s="34"/>
      <c r="C92" s="34" t="s">
        <v>138</v>
      </c>
      <c r="D92" s="64">
        <f>F97+F98</f>
        <v>338700</v>
      </c>
      <c r="E92" s="73"/>
      <c r="F92" s="30" t="s">
        <v>135</v>
      </c>
      <c r="G92" s="52">
        <f>SUM(G88:G91)</f>
        <v>140870</v>
      </c>
      <c r="H92" s="46"/>
    </row>
    <row r="93" spans="3:4" ht="18.75">
      <c r="C93" s="30" t="s">
        <v>131</v>
      </c>
      <c r="D93" s="62">
        <f>G92</f>
        <v>140870</v>
      </c>
    </row>
    <row r="94" spans="3:4" ht="18.75">
      <c r="C94" s="30" t="s">
        <v>136</v>
      </c>
      <c r="D94" s="65">
        <f>D92-D93</f>
        <v>197830</v>
      </c>
    </row>
    <row r="95" spans="3:4" ht="18.75">
      <c r="C95" s="53" t="s">
        <v>137</v>
      </c>
      <c r="D95" s="66">
        <f>D94-D91</f>
        <v>30000</v>
      </c>
    </row>
    <row r="97" spans="4:6" ht="18.75">
      <c r="D97" s="62">
        <v>1700</v>
      </c>
      <c r="E97" s="76">
        <v>45</v>
      </c>
      <c r="F97" s="51">
        <f>D97*E97</f>
        <v>76500</v>
      </c>
    </row>
    <row r="98" spans="4:6" ht="18.75">
      <c r="D98" s="62">
        <v>1900</v>
      </c>
      <c r="E98" s="76">
        <v>138</v>
      </c>
      <c r="F98" s="51">
        <f>D98*E98</f>
        <v>262200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6"/>
  <sheetViews>
    <sheetView view="pageBreakPreview" zoomScale="110" zoomScaleNormal="90" zoomScaleSheetLayoutView="110" zoomScalePageLayoutView="0" workbookViewId="0" topLeftCell="A1">
      <pane ySplit="1" topLeftCell="A161" activePane="bottomLeft" state="frozen"/>
      <selection pane="topLeft" activeCell="A1" sqref="A1"/>
      <selection pane="bottomLeft" activeCell="O160" sqref="O160"/>
    </sheetView>
  </sheetViews>
  <sheetFormatPr defaultColWidth="9.00390625" defaultRowHeight="15"/>
  <cols>
    <col min="1" max="1" width="9.00390625" style="1" customWidth="1"/>
    <col min="2" max="2" width="38.421875" style="1" customWidth="1"/>
    <col min="3" max="13" width="4.57421875" style="1" hidden="1" customWidth="1"/>
    <col min="14" max="14" width="7.28125" style="1" customWidth="1"/>
    <col min="15" max="15" width="13.28125" style="154" customWidth="1"/>
    <col min="16" max="16" width="21.00390625" style="167" customWidth="1"/>
    <col min="17" max="16384" width="9.00390625" style="11" customWidth="1"/>
  </cols>
  <sheetData>
    <row r="1" spans="1:16" ht="21">
      <c r="A1" s="243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21" customHeight="1">
      <c r="A2" s="233" t="s">
        <v>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22.5" customHeight="1">
      <c r="A3" s="223" t="s">
        <v>0</v>
      </c>
      <c r="B3" s="223" t="s">
        <v>19</v>
      </c>
      <c r="C3" s="224" t="s">
        <v>16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1</v>
      </c>
      <c r="P3" s="212" t="s">
        <v>2</v>
      </c>
    </row>
    <row r="4" spans="1:16" ht="0.75" customHeight="1">
      <c r="A4" s="223"/>
      <c r="B4" s="223"/>
      <c r="C4" s="207" t="s">
        <v>3</v>
      </c>
      <c r="D4" s="207" t="s">
        <v>4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  <c r="M4" s="207" t="s">
        <v>13</v>
      </c>
      <c r="N4" s="207" t="s">
        <v>14</v>
      </c>
      <c r="O4" s="228"/>
      <c r="P4" s="213"/>
    </row>
    <row r="5" spans="1:16" ht="21">
      <c r="A5" s="223"/>
      <c r="B5" s="223"/>
      <c r="C5" s="215"/>
      <c r="D5" s="208"/>
      <c r="E5" s="208"/>
      <c r="F5" s="208"/>
      <c r="G5" s="208"/>
      <c r="H5" s="208"/>
      <c r="I5" s="208"/>
      <c r="J5" s="208"/>
      <c r="K5" s="208"/>
      <c r="L5" s="215"/>
      <c r="M5" s="208"/>
      <c r="N5" s="208"/>
      <c r="O5" s="229"/>
      <c r="P5" s="214"/>
    </row>
    <row r="6" spans="1:16" ht="21" customHeight="1">
      <c r="A6" s="235" t="s">
        <v>20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139">
        <f>O7+O18+O36+O38+O44+O58+O65+O68</f>
        <v>119200</v>
      </c>
      <c r="P6" s="158"/>
    </row>
    <row r="7" spans="1:16" ht="21">
      <c r="A7" s="2">
        <v>1</v>
      </c>
      <c r="B7" s="100" t="s">
        <v>152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40">
        <f>SUM(O8:O13)</f>
        <v>33500</v>
      </c>
      <c r="P7" s="17" t="s">
        <v>22</v>
      </c>
    </row>
    <row r="8" spans="1:16" ht="21" hidden="1">
      <c r="A8" s="2"/>
      <c r="B8" s="101" t="s">
        <v>153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41">
        <v>1000</v>
      </c>
      <c r="P8" s="17" t="s">
        <v>22</v>
      </c>
    </row>
    <row r="9" spans="1:16" ht="21" hidden="1">
      <c r="A9" s="2"/>
      <c r="B9" s="101" t="s">
        <v>154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41">
        <v>500</v>
      </c>
      <c r="P9" s="17" t="s">
        <v>22</v>
      </c>
    </row>
    <row r="10" spans="1:16" ht="21" hidden="1">
      <c r="A10" s="2"/>
      <c r="B10" s="101" t="s">
        <v>155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41">
        <v>1000</v>
      </c>
      <c r="P10" s="17" t="s">
        <v>22</v>
      </c>
    </row>
    <row r="11" spans="1:16" ht="21" hidden="1">
      <c r="A11" s="2"/>
      <c r="B11" s="101" t="s">
        <v>156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41">
        <v>30000</v>
      </c>
      <c r="P11" s="17" t="s">
        <v>72</v>
      </c>
    </row>
    <row r="12" spans="1:16" ht="21" hidden="1">
      <c r="A12" s="2"/>
      <c r="B12" s="101" t="s">
        <v>157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41">
        <v>500</v>
      </c>
      <c r="P12" s="17" t="s">
        <v>22</v>
      </c>
    </row>
    <row r="13" spans="1:16" ht="21" hidden="1">
      <c r="A13" s="2" t="s">
        <v>21</v>
      </c>
      <c r="B13" s="101" t="s">
        <v>158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41">
        <v>500</v>
      </c>
      <c r="P13" s="17" t="s">
        <v>22</v>
      </c>
    </row>
    <row r="14" spans="1:16" ht="21" hidden="1">
      <c r="A14" s="2"/>
      <c r="B14" s="101" t="s">
        <v>159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4"/>
      <c r="P14" s="17" t="s">
        <v>22</v>
      </c>
    </row>
    <row r="15" spans="1:16" ht="21" hidden="1">
      <c r="A15" s="6"/>
      <c r="B15" s="168" t="s">
        <v>272</v>
      </c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116"/>
      <c r="P15" s="17" t="s">
        <v>31</v>
      </c>
    </row>
    <row r="16" spans="1:16" ht="21" hidden="1">
      <c r="A16" s="6"/>
      <c r="B16" s="168" t="s">
        <v>270</v>
      </c>
      <c r="C16" s="7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116"/>
      <c r="P16" s="17" t="s">
        <v>81</v>
      </c>
    </row>
    <row r="17" spans="1:16" ht="21" hidden="1">
      <c r="A17" s="6"/>
      <c r="B17" s="168" t="s">
        <v>271</v>
      </c>
      <c r="C17" s="7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169"/>
      <c r="P17" s="17" t="s">
        <v>32</v>
      </c>
    </row>
    <row r="18" spans="1:16" ht="21">
      <c r="A18" s="6">
        <v>2</v>
      </c>
      <c r="B18" s="100" t="s">
        <v>160</v>
      </c>
      <c r="C18" s="7"/>
      <c r="D18" s="7"/>
      <c r="E18" s="8"/>
      <c r="F18" s="7"/>
      <c r="G18" s="7"/>
      <c r="H18" s="7"/>
      <c r="I18" s="7"/>
      <c r="J18" s="7"/>
      <c r="K18" s="7"/>
      <c r="L18" s="7"/>
      <c r="M18" s="7"/>
      <c r="N18" s="7"/>
      <c r="O18" s="142">
        <f>SUM(O19:O27)</f>
        <v>10300</v>
      </c>
      <c r="P18" s="17" t="s">
        <v>15</v>
      </c>
    </row>
    <row r="19" spans="1:16" ht="18.75" customHeight="1" hidden="1">
      <c r="A19" s="16"/>
      <c r="B19" s="101" t="s">
        <v>161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3">
        <v>500</v>
      </c>
      <c r="P19" s="17" t="s">
        <v>15</v>
      </c>
    </row>
    <row r="20" spans="1:16" ht="21" hidden="1">
      <c r="A20" s="16"/>
      <c r="B20" s="101" t="s">
        <v>162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3">
        <v>800</v>
      </c>
      <c r="P20" s="17" t="s">
        <v>15</v>
      </c>
    </row>
    <row r="21" spans="1:16" ht="21" hidden="1">
      <c r="A21" s="16"/>
      <c r="B21" s="101" t="s">
        <v>163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43">
        <v>1000</v>
      </c>
      <c r="P21" s="17" t="s">
        <v>15</v>
      </c>
    </row>
    <row r="22" spans="1:16" ht="21" hidden="1">
      <c r="A22" s="16"/>
      <c r="B22" s="101" t="s">
        <v>164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3">
        <v>800</v>
      </c>
      <c r="P22" s="17" t="s">
        <v>15</v>
      </c>
    </row>
    <row r="23" spans="1:16" ht="21" hidden="1">
      <c r="A23" s="16"/>
      <c r="B23" s="101" t="s">
        <v>165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3">
        <v>800</v>
      </c>
      <c r="P23" s="17" t="s">
        <v>15</v>
      </c>
    </row>
    <row r="24" spans="1:16" ht="21" hidden="1">
      <c r="A24" s="16"/>
      <c r="B24" s="101" t="s">
        <v>166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3">
        <v>1000</v>
      </c>
      <c r="P24" s="17" t="s">
        <v>15</v>
      </c>
    </row>
    <row r="25" spans="1:16" ht="21" hidden="1">
      <c r="A25" s="16"/>
      <c r="B25" s="101" t="s">
        <v>167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43">
        <v>3200</v>
      </c>
      <c r="P25" s="17" t="s">
        <v>15</v>
      </c>
    </row>
    <row r="26" spans="1:16" ht="15.75" customHeight="1" hidden="1">
      <c r="A26" s="16"/>
      <c r="B26" s="101" t="s">
        <v>168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43">
        <v>200</v>
      </c>
      <c r="P26" s="17" t="s">
        <v>15</v>
      </c>
    </row>
    <row r="27" spans="1:16" ht="21" hidden="1">
      <c r="A27" s="16"/>
      <c r="B27" s="102" t="s">
        <v>169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43">
        <v>2000</v>
      </c>
      <c r="P27" s="17" t="s">
        <v>15</v>
      </c>
    </row>
    <row r="28" spans="1:16" ht="21" hidden="1">
      <c r="A28" s="16"/>
      <c r="B28" s="102" t="s">
        <v>273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43"/>
      <c r="P28" s="17" t="s">
        <v>15</v>
      </c>
    </row>
    <row r="29" spans="1:16" ht="21" hidden="1">
      <c r="A29" s="16"/>
      <c r="B29" s="102" t="s">
        <v>274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43"/>
      <c r="P29" s="17" t="s">
        <v>15</v>
      </c>
    </row>
    <row r="30" spans="1:16" ht="21" hidden="1">
      <c r="A30" s="234" t="s">
        <v>175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</row>
    <row r="31" spans="1:16" ht="21" hidden="1">
      <c r="A31" s="233" t="s">
        <v>18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</row>
    <row r="32" spans="1:16" ht="21" customHeight="1" hidden="1">
      <c r="A32" s="223" t="s">
        <v>0</v>
      </c>
      <c r="B32" s="223" t="s">
        <v>19</v>
      </c>
      <c r="C32" s="224" t="s">
        <v>16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6"/>
      <c r="O32" s="227" t="s">
        <v>1</v>
      </c>
      <c r="P32" s="212" t="s">
        <v>2</v>
      </c>
    </row>
    <row r="33" spans="1:16" ht="21" hidden="1">
      <c r="A33" s="223"/>
      <c r="B33" s="223"/>
      <c r="C33" s="207" t="s">
        <v>3</v>
      </c>
      <c r="D33" s="207" t="s">
        <v>4</v>
      </c>
      <c r="E33" s="207" t="s">
        <v>5</v>
      </c>
      <c r="F33" s="207" t="s">
        <v>6</v>
      </c>
      <c r="G33" s="207" t="s">
        <v>7</v>
      </c>
      <c r="H33" s="207" t="s">
        <v>8</v>
      </c>
      <c r="I33" s="207" t="s">
        <v>9</v>
      </c>
      <c r="J33" s="207" t="s">
        <v>10</v>
      </c>
      <c r="K33" s="207" t="s">
        <v>11</v>
      </c>
      <c r="L33" s="207" t="s">
        <v>12</v>
      </c>
      <c r="M33" s="207" t="s">
        <v>13</v>
      </c>
      <c r="N33" s="207" t="s">
        <v>14</v>
      </c>
      <c r="O33" s="228"/>
      <c r="P33" s="213"/>
    </row>
    <row r="34" spans="1:16" ht="21" hidden="1">
      <c r="A34" s="223"/>
      <c r="B34" s="223"/>
      <c r="C34" s="215"/>
      <c r="D34" s="208"/>
      <c r="E34" s="208"/>
      <c r="F34" s="208"/>
      <c r="G34" s="208"/>
      <c r="H34" s="208"/>
      <c r="I34" s="208"/>
      <c r="J34" s="208"/>
      <c r="K34" s="208"/>
      <c r="L34" s="215"/>
      <c r="M34" s="208"/>
      <c r="N34" s="208"/>
      <c r="O34" s="229"/>
      <c r="P34" s="214"/>
    </row>
    <row r="35" spans="1:16" ht="21" customHeight="1" hidden="1">
      <c r="A35" s="235" t="s">
        <v>20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144" t="s">
        <v>21</v>
      </c>
      <c r="P35" s="158"/>
    </row>
    <row r="36" spans="1:16" ht="21">
      <c r="A36" s="2">
        <v>3</v>
      </c>
      <c r="B36" s="13" t="s">
        <v>23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14"/>
      <c r="P36" s="17" t="s">
        <v>35</v>
      </c>
    </row>
    <row r="37" spans="1:16" ht="21" hidden="1">
      <c r="A37" s="2" t="s">
        <v>21</v>
      </c>
      <c r="B37" s="14" t="s">
        <v>24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14" t="s">
        <v>21</v>
      </c>
      <c r="P37" s="17"/>
    </row>
    <row r="38" spans="1:16" ht="21">
      <c r="A38" s="6">
        <v>4</v>
      </c>
      <c r="B38" s="104" t="s">
        <v>170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45">
        <f>SUM(O39:O43)</f>
        <v>37400</v>
      </c>
      <c r="P38" s="21" t="s">
        <v>31</v>
      </c>
    </row>
    <row r="39" spans="1:16" ht="21" hidden="1">
      <c r="A39" s="2"/>
      <c r="B39" s="105" t="s">
        <v>171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43">
        <v>2000</v>
      </c>
      <c r="P39" s="18" t="s">
        <v>264</v>
      </c>
    </row>
    <row r="40" spans="1:16" ht="21" hidden="1">
      <c r="A40" s="2"/>
      <c r="B40" s="105" t="s">
        <v>108</v>
      </c>
      <c r="C40" s="3"/>
      <c r="D40" s="3"/>
      <c r="E40" s="5"/>
      <c r="F40" s="3"/>
      <c r="G40" s="3"/>
      <c r="H40" s="3"/>
      <c r="I40" s="3"/>
      <c r="J40" s="3"/>
      <c r="K40" s="3"/>
      <c r="L40" s="3"/>
      <c r="M40" s="3"/>
      <c r="N40" s="3"/>
      <c r="O40" s="143"/>
      <c r="P40" s="17"/>
    </row>
    <row r="41" spans="1:16" ht="21" hidden="1">
      <c r="A41" s="16"/>
      <c r="B41" s="101" t="s">
        <v>172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43">
        <v>3000</v>
      </c>
      <c r="P41" s="17" t="s">
        <v>26</v>
      </c>
    </row>
    <row r="42" spans="1:16" ht="21" hidden="1">
      <c r="A42" s="19"/>
      <c r="B42" s="101" t="s">
        <v>173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43">
        <v>3000</v>
      </c>
      <c r="P42" s="15" t="s">
        <v>15</v>
      </c>
    </row>
    <row r="43" spans="1:16" ht="21" hidden="1">
      <c r="A43" s="16"/>
      <c r="B43" s="101" t="s">
        <v>174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43">
        <v>29400</v>
      </c>
      <c r="P43" s="17" t="s">
        <v>31</v>
      </c>
    </row>
    <row r="44" spans="1:16" ht="21">
      <c r="A44" s="6" t="s">
        <v>27</v>
      </c>
      <c r="B44" s="100" t="s">
        <v>176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45">
        <f>O45+O58+O65</f>
        <v>16500</v>
      </c>
      <c r="P44" s="21" t="s">
        <v>31</v>
      </c>
    </row>
    <row r="45" spans="1:16" ht="21" hidden="1">
      <c r="A45" s="2"/>
      <c r="B45" s="104" t="s">
        <v>177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40">
        <f>SUM(O46:O51)</f>
        <v>6000</v>
      </c>
      <c r="P45" s="17" t="s">
        <v>31</v>
      </c>
    </row>
    <row r="46" spans="1:16" ht="21" hidden="1">
      <c r="A46" s="2"/>
      <c r="B46" s="105" t="s">
        <v>178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46">
        <v>1000</v>
      </c>
      <c r="P46" s="17" t="s">
        <v>81</v>
      </c>
    </row>
    <row r="47" spans="1:16" ht="21" hidden="1">
      <c r="A47" s="2"/>
      <c r="B47" s="105" t="s">
        <v>179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46">
        <v>1000</v>
      </c>
      <c r="P47" s="17" t="s">
        <v>81</v>
      </c>
    </row>
    <row r="48" spans="1:16" ht="21" hidden="1">
      <c r="A48" s="2"/>
      <c r="B48" s="105" t="s">
        <v>180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46">
        <v>1000</v>
      </c>
      <c r="P48" s="17" t="s">
        <v>35</v>
      </c>
    </row>
    <row r="49" spans="1:16" ht="21" hidden="1">
      <c r="A49" s="2"/>
      <c r="B49" s="105" t="s">
        <v>181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46">
        <v>1000</v>
      </c>
      <c r="P49" s="17" t="s">
        <v>265</v>
      </c>
    </row>
    <row r="50" spans="1:16" ht="21" hidden="1">
      <c r="A50" s="2"/>
      <c r="B50" s="105" t="s">
        <v>182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46">
        <v>1000</v>
      </c>
      <c r="P50" s="17" t="s">
        <v>265</v>
      </c>
    </row>
    <row r="51" spans="1:16" ht="21" hidden="1">
      <c r="A51" s="2"/>
      <c r="B51" s="105" t="s">
        <v>183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46">
        <v>1000</v>
      </c>
      <c r="P51" s="17" t="s">
        <v>15</v>
      </c>
    </row>
    <row r="52" spans="1:16" ht="21" hidden="1">
      <c r="A52" s="2"/>
      <c r="B52" s="10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46"/>
      <c r="P52" s="17"/>
    </row>
    <row r="53" spans="1:16" ht="21" hidden="1">
      <c r="A53" s="234" t="s">
        <v>175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1:16" ht="21" hidden="1">
      <c r="A54" s="233" t="s">
        <v>18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</row>
    <row r="55" spans="1:16" ht="21" customHeight="1" hidden="1">
      <c r="A55" s="223" t="s">
        <v>0</v>
      </c>
      <c r="B55" s="223" t="s">
        <v>19</v>
      </c>
      <c r="C55" s="224" t="s">
        <v>16</v>
      </c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6"/>
      <c r="O55" s="227" t="s">
        <v>1</v>
      </c>
      <c r="P55" s="212" t="s">
        <v>2</v>
      </c>
    </row>
    <row r="56" spans="1:16" ht="21" hidden="1">
      <c r="A56" s="223"/>
      <c r="B56" s="223"/>
      <c r="C56" s="207" t="s">
        <v>3</v>
      </c>
      <c r="D56" s="207" t="s">
        <v>4</v>
      </c>
      <c r="E56" s="207" t="s">
        <v>5</v>
      </c>
      <c r="F56" s="207" t="s">
        <v>6</v>
      </c>
      <c r="G56" s="207" t="s">
        <v>7</v>
      </c>
      <c r="H56" s="207" t="s">
        <v>8</v>
      </c>
      <c r="I56" s="207" t="s">
        <v>9</v>
      </c>
      <c r="J56" s="207" t="s">
        <v>10</v>
      </c>
      <c r="K56" s="207" t="s">
        <v>11</v>
      </c>
      <c r="L56" s="207" t="s">
        <v>12</v>
      </c>
      <c r="M56" s="207" t="s">
        <v>13</v>
      </c>
      <c r="N56" s="207" t="s">
        <v>14</v>
      </c>
      <c r="O56" s="228"/>
      <c r="P56" s="213"/>
    </row>
    <row r="57" spans="1:16" ht="21" hidden="1">
      <c r="A57" s="223"/>
      <c r="B57" s="223"/>
      <c r="C57" s="215"/>
      <c r="D57" s="208"/>
      <c r="E57" s="208"/>
      <c r="F57" s="208"/>
      <c r="G57" s="208"/>
      <c r="H57" s="208"/>
      <c r="I57" s="208"/>
      <c r="J57" s="208"/>
      <c r="K57" s="208"/>
      <c r="L57" s="215"/>
      <c r="M57" s="208"/>
      <c r="N57" s="208"/>
      <c r="O57" s="229"/>
      <c r="P57" s="214"/>
    </row>
    <row r="58" spans="1:16" ht="21">
      <c r="A58" s="2" t="s">
        <v>28</v>
      </c>
      <c r="B58" s="104" t="s">
        <v>251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47">
        <f>SUM(O59:O63)</f>
        <v>5500</v>
      </c>
      <c r="P58" s="17" t="s">
        <v>25</v>
      </c>
    </row>
    <row r="59" spans="1:16" ht="21" hidden="1">
      <c r="A59" s="2" t="s">
        <v>21</v>
      </c>
      <c r="B59" s="101" t="s">
        <v>184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46"/>
      <c r="P59" s="22"/>
    </row>
    <row r="60" spans="1:16" ht="21" hidden="1">
      <c r="A60" s="2"/>
      <c r="B60" s="101" t="s">
        <v>185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46">
        <v>3000</v>
      </c>
      <c r="P60" s="22" t="s">
        <v>25</v>
      </c>
    </row>
    <row r="61" spans="1:16" ht="21" hidden="1">
      <c r="A61" s="6"/>
      <c r="B61" s="101" t="s">
        <v>186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46"/>
      <c r="P61" s="21"/>
    </row>
    <row r="62" spans="1:16" ht="21" hidden="1">
      <c r="A62" s="2"/>
      <c r="B62" s="101" t="s">
        <v>187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46">
        <v>2000</v>
      </c>
      <c r="P62" s="17" t="s">
        <v>25</v>
      </c>
    </row>
    <row r="63" spans="1:16" ht="21" hidden="1">
      <c r="A63" s="6"/>
      <c r="B63" s="120" t="s">
        <v>188</v>
      </c>
      <c r="C63" s="7"/>
      <c r="D63" s="7"/>
      <c r="E63" s="8"/>
      <c r="F63" s="7"/>
      <c r="G63" s="7"/>
      <c r="H63" s="7"/>
      <c r="I63" s="7"/>
      <c r="J63" s="7"/>
      <c r="K63" s="7"/>
      <c r="L63" s="7"/>
      <c r="M63" s="7"/>
      <c r="N63" s="7"/>
      <c r="O63" s="148">
        <v>500</v>
      </c>
      <c r="P63" s="21" t="s">
        <v>25</v>
      </c>
    </row>
    <row r="64" spans="1:16" ht="21">
      <c r="A64" s="6" t="s">
        <v>29</v>
      </c>
      <c r="B64" s="170" t="s">
        <v>252</v>
      </c>
      <c r="C64" s="171"/>
      <c r="D64" s="171"/>
      <c r="E64" s="172"/>
      <c r="F64" s="171"/>
      <c r="G64" s="171"/>
      <c r="H64" s="171"/>
      <c r="I64" s="171"/>
      <c r="J64" s="171"/>
      <c r="K64" s="171"/>
      <c r="L64" s="171"/>
      <c r="M64" s="171"/>
      <c r="N64" s="171"/>
      <c r="O64" s="173"/>
      <c r="P64" s="174"/>
    </row>
    <row r="65" spans="1:16" ht="21">
      <c r="A65" s="6"/>
      <c r="B65" s="175" t="s">
        <v>199</v>
      </c>
      <c r="C65" s="171"/>
      <c r="D65" s="171"/>
      <c r="E65" s="172"/>
      <c r="F65" s="171"/>
      <c r="G65" s="171"/>
      <c r="H65" s="171"/>
      <c r="I65" s="171"/>
      <c r="J65" s="171"/>
      <c r="K65" s="171"/>
      <c r="L65" s="171"/>
      <c r="M65" s="171"/>
      <c r="N65" s="171"/>
      <c r="O65" s="176">
        <f>SUM(O66:O67)</f>
        <v>5000</v>
      </c>
      <c r="P65" s="174" t="s">
        <v>72</v>
      </c>
    </row>
    <row r="66" spans="1:16" ht="21" hidden="1">
      <c r="A66" s="6"/>
      <c r="B66" s="102" t="s">
        <v>201</v>
      </c>
      <c r="C66" s="7"/>
      <c r="D66" s="7"/>
      <c r="E66" s="8"/>
      <c r="F66" s="7"/>
      <c r="G66" s="7"/>
      <c r="H66" s="7"/>
      <c r="I66" s="7"/>
      <c r="J66" s="7"/>
      <c r="K66" s="7"/>
      <c r="L66" s="7"/>
      <c r="M66" s="7"/>
      <c r="N66" s="7"/>
      <c r="O66" s="116">
        <v>5000</v>
      </c>
      <c r="P66" s="21" t="s">
        <v>72</v>
      </c>
    </row>
    <row r="67" spans="1:16" ht="21" hidden="1">
      <c r="A67" s="6"/>
      <c r="B67" s="16" t="s">
        <v>200</v>
      </c>
      <c r="C67" s="7"/>
      <c r="D67" s="7"/>
      <c r="E67" s="8"/>
      <c r="F67" s="7"/>
      <c r="G67" s="7"/>
      <c r="H67" s="7"/>
      <c r="I67" s="7"/>
      <c r="J67" s="7"/>
      <c r="K67" s="7"/>
      <c r="L67" s="7"/>
      <c r="M67" s="7"/>
      <c r="N67" s="7"/>
      <c r="O67" s="116"/>
      <c r="P67" s="21"/>
    </row>
    <row r="68" spans="1:16" ht="21">
      <c r="A68" s="6" t="s">
        <v>30</v>
      </c>
      <c r="B68" s="100" t="s">
        <v>256</v>
      </c>
      <c r="C68" s="7"/>
      <c r="D68" s="7"/>
      <c r="E68" s="8"/>
      <c r="F68" s="7"/>
      <c r="G68" s="7"/>
      <c r="H68" s="7"/>
      <c r="I68" s="7"/>
      <c r="J68" s="7"/>
      <c r="K68" s="7"/>
      <c r="L68" s="7"/>
      <c r="M68" s="7"/>
      <c r="N68" s="7"/>
      <c r="O68" s="145">
        <f>SUM(O69:O72)</f>
        <v>11000</v>
      </c>
      <c r="P68" s="21"/>
    </row>
    <row r="69" spans="1:16" ht="21" hidden="1">
      <c r="A69" s="16"/>
      <c r="B69" s="14" t="s">
        <v>237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43">
        <v>5000</v>
      </c>
      <c r="P69" s="17" t="s">
        <v>31</v>
      </c>
    </row>
    <row r="70" spans="1:16" ht="21" hidden="1">
      <c r="A70" s="16"/>
      <c r="B70" s="14" t="s">
        <v>238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43">
        <v>500</v>
      </c>
      <c r="P70" s="17" t="s">
        <v>266</v>
      </c>
    </row>
    <row r="71" spans="1:16" ht="21" hidden="1">
      <c r="A71" s="23"/>
      <c r="B71" s="14" t="s">
        <v>239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43">
        <v>500</v>
      </c>
      <c r="P71" s="17" t="s">
        <v>266</v>
      </c>
    </row>
    <row r="72" spans="1:16" ht="21" hidden="1">
      <c r="A72" s="16"/>
      <c r="B72" s="10" t="s">
        <v>240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19">
        <v>5000</v>
      </c>
      <c r="P72" s="17" t="s">
        <v>266</v>
      </c>
    </row>
    <row r="73" spans="1:16" ht="21" hidden="1">
      <c r="A73" s="19"/>
      <c r="B73" s="1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19"/>
      <c r="P73" s="15"/>
    </row>
    <row r="74" spans="1:16" ht="21" hidden="1">
      <c r="A74" s="19"/>
      <c r="B74" s="1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19"/>
      <c r="P74" s="15"/>
    </row>
    <row r="75" spans="1:16" ht="21" hidden="1">
      <c r="A75" s="19"/>
      <c r="B75" s="1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19"/>
      <c r="P75" s="15"/>
    </row>
    <row r="76" spans="1:16" ht="21" hidden="1">
      <c r="A76" s="234" t="s">
        <v>175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</row>
    <row r="77" spans="1:16" ht="21" hidden="1">
      <c r="A77" s="233" t="s">
        <v>18</v>
      </c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</row>
    <row r="78" spans="1:16" ht="21" customHeight="1" hidden="1">
      <c r="A78" s="223" t="s">
        <v>0</v>
      </c>
      <c r="B78" s="223" t="s">
        <v>19</v>
      </c>
      <c r="C78" s="224" t="s">
        <v>16</v>
      </c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6"/>
      <c r="O78" s="227" t="s">
        <v>1</v>
      </c>
      <c r="P78" s="212" t="s">
        <v>2</v>
      </c>
    </row>
    <row r="79" spans="1:16" ht="21" hidden="1">
      <c r="A79" s="223"/>
      <c r="B79" s="223"/>
      <c r="C79" s="207" t="s">
        <v>3</v>
      </c>
      <c r="D79" s="207" t="s">
        <v>4</v>
      </c>
      <c r="E79" s="207" t="s">
        <v>5</v>
      </c>
      <c r="F79" s="207" t="s">
        <v>6</v>
      </c>
      <c r="G79" s="207" t="s">
        <v>7</v>
      </c>
      <c r="H79" s="207" t="s">
        <v>8</v>
      </c>
      <c r="I79" s="207" t="s">
        <v>9</v>
      </c>
      <c r="J79" s="207" t="s">
        <v>10</v>
      </c>
      <c r="K79" s="207" t="s">
        <v>11</v>
      </c>
      <c r="L79" s="207" t="s">
        <v>12</v>
      </c>
      <c r="M79" s="207" t="s">
        <v>13</v>
      </c>
      <c r="N79" s="207" t="s">
        <v>14</v>
      </c>
      <c r="O79" s="228"/>
      <c r="P79" s="213"/>
    </row>
    <row r="80" spans="1:16" ht="21" hidden="1">
      <c r="A80" s="223"/>
      <c r="B80" s="223"/>
      <c r="C80" s="215"/>
      <c r="D80" s="208"/>
      <c r="E80" s="208"/>
      <c r="F80" s="208"/>
      <c r="G80" s="208"/>
      <c r="H80" s="208"/>
      <c r="I80" s="208"/>
      <c r="J80" s="208"/>
      <c r="K80" s="208"/>
      <c r="L80" s="215"/>
      <c r="M80" s="208"/>
      <c r="N80" s="208"/>
      <c r="O80" s="229"/>
      <c r="P80" s="214"/>
    </row>
    <row r="81" spans="1:16" ht="23.25" hidden="1">
      <c r="A81" s="209" t="s">
        <v>34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1"/>
      <c r="O81" s="149">
        <f>O82+O93+O104+O112</f>
        <v>2000</v>
      </c>
      <c r="P81" s="21" t="s">
        <v>21</v>
      </c>
    </row>
    <row r="82" spans="1:16" ht="21">
      <c r="A82" s="24" t="s">
        <v>33</v>
      </c>
      <c r="B82" s="103" t="s">
        <v>189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15">
        <f>SUM(O85:O92)</f>
        <v>0</v>
      </c>
      <c r="P82" s="21" t="s">
        <v>32</v>
      </c>
    </row>
    <row r="83" spans="1:16" ht="21" hidden="1">
      <c r="A83" s="24"/>
      <c r="B83" s="105" t="s">
        <v>242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15"/>
      <c r="P83" s="21"/>
    </row>
    <row r="84" spans="1:16" ht="21" hidden="1">
      <c r="A84" s="24"/>
      <c r="B84" s="106" t="s">
        <v>198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15"/>
      <c r="P84" s="21"/>
    </row>
    <row r="85" spans="1:16" ht="21" hidden="1">
      <c r="A85" s="24"/>
      <c r="B85" s="101" t="s">
        <v>190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15"/>
      <c r="P85" s="21" t="s">
        <v>32</v>
      </c>
    </row>
    <row r="86" spans="1:16" ht="21" hidden="1">
      <c r="A86" s="24"/>
      <c r="B86" s="101" t="s">
        <v>191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15"/>
      <c r="P86" s="21" t="s">
        <v>32</v>
      </c>
    </row>
    <row r="87" spans="1:16" ht="21" hidden="1">
      <c r="A87" s="24"/>
      <c r="B87" s="101" t="s">
        <v>192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15"/>
      <c r="P87" s="21" t="s">
        <v>32</v>
      </c>
    </row>
    <row r="88" spans="1:16" ht="21" hidden="1">
      <c r="A88" s="24"/>
      <c r="B88" s="101" t="s">
        <v>193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15"/>
      <c r="P88" s="21" t="s">
        <v>32</v>
      </c>
    </row>
    <row r="89" spans="1:16" ht="21" hidden="1">
      <c r="A89" s="24"/>
      <c r="B89" s="101" t="s">
        <v>194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15"/>
      <c r="P89" s="21" t="s">
        <v>32</v>
      </c>
    </row>
    <row r="90" spans="1:16" ht="21" hidden="1">
      <c r="A90" s="24"/>
      <c r="B90" s="101" t="s">
        <v>195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15"/>
      <c r="P90" s="21" t="s">
        <v>32</v>
      </c>
    </row>
    <row r="91" spans="1:16" ht="21" hidden="1">
      <c r="A91" s="24"/>
      <c r="B91" s="101" t="s">
        <v>196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15"/>
      <c r="P91" s="21" t="s">
        <v>32</v>
      </c>
    </row>
    <row r="92" spans="1:16" ht="21" hidden="1">
      <c r="A92" s="24"/>
      <c r="B92" s="101" t="s">
        <v>197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12"/>
      <c r="P92" s="21" t="s">
        <v>32</v>
      </c>
    </row>
    <row r="93" spans="1:16" ht="21" hidden="1">
      <c r="A93" s="121"/>
      <c r="B93" s="10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50"/>
      <c r="P93" s="17"/>
    </row>
    <row r="94" spans="1:16" ht="21" hidden="1">
      <c r="A94" s="44"/>
      <c r="B94" s="101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51"/>
      <c r="P94" s="17"/>
    </row>
    <row r="95" spans="1:16" ht="21" hidden="1">
      <c r="A95" s="44"/>
      <c r="B95" s="101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51"/>
      <c r="P95" s="17"/>
    </row>
    <row r="96" spans="1:16" ht="21" hidden="1">
      <c r="A96" s="44"/>
      <c r="B96" s="101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51"/>
      <c r="P96" s="17"/>
    </row>
    <row r="97" spans="1:16" ht="21" hidden="1">
      <c r="A97" s="44"/>
      <c r="B97" s="101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51"/>
      <c r="P97" s="17"/>
    </row>
    <row r="98" spans="1:16" ht="21" hidden="1">
      <c r="A98" s="44"/>
      <c r="B98" s="101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11"/>
      <c r="P98" s="17"/>
    </row>
    <row r="99" spans="1:16" ht="21" hidden="1">
      <c r="A99" s="234" t="s">
        <v>175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</row>
    <row r="100" spans="1:16" ht="21" hidden="1">
      <c r="A100" s="233" t="s">
        <v>18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</row>
    <row r="101" spans="1:16" ht="21" customHeight="1" hidden="1">
      <c r="A101" s="223" t="s">
        <v>0</v>
      </c>
      <c r="B101" s="223" t="s">
        <v>19</v>
      </c>
      <c r="C101" s="224" t="s">
        <v>16</v>
      </c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6"/>
      <c r="O101" s="227" t="s">
        <v>1</v>
      </c>
      <c r="P101" s="212" t="s">
        <v>2</v>
      </c>
    </row>
    <row r="102" spans="1:16" ht="21" hidden="1">
      <c r="A102" s="223"/>
      <c r="B102" s="223"/>
      <c r="C102" s="207" t="s">
        <v>3</v>
      </c>
      <c r="D102" s="207" t="s">
        <v>4</v>
      </c>
      <c r="E102" s="207" t="s">
        <v>5</v>
      </c>
      <c r="F102" s="207" t="s">
        <v>6</v>
      </c>
      <c r="G102" s="207" t="s">
        <v>7</v>
      </c>
      <c r="H102" s="207" t="s">
        <v>8</v>
      </c>
      <c r="I102" s="207" t="s">
        <v>9</v>
      </c>
      <c r="J102" s="207" t="s">
        <v>10</v>
      </c>
      <c r="K102" s="207" t="s">
        <v>11</v>
      </c>
      <c r="L102" s="207" t="s">
        <v>12</v>
      </c>
      <c r="M102" s="207" t="s">
        <v>13</v>
      </c>
      <c r="N102" s="207" t="s">
        <v>14</v>
      </c>
      <c r="O102" s="228"/>
      <c r="P102" s="213"/>
    </row>
    <row r="103" spans="1:16" ht="21" hidden="1">
      <c r="A103" s="223"/>
      <c r="B103" s="223"/>
      <c r="C103" s="215"/>
      <c r="D103" s="208"/>
      <c r="E103" s="208"/>
      <c r="F103" s="208"/>
      <c r="G103" s="208"/>
      <c r="H103" s="208"/>
      <c r="I103" s="208"/>
      <c r="J103" s="208"/>
      <c r="K103" s="208"/>
      <c r="L103" s="215"/>
      <c r="M103" s="208"/>
      <c r="N103" s="208"/>
      <c r="O103" s="229"/>
      <c r="P103" s="214"/>
    </row>
    <row r="104" spans="1:16" ht="18" customHeight="1">
      <c r="A104" s="9" t="s">
        <v>37</v>
      </c>
      <c r="B104" s="107" t="s">
        <v>209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18">
        <f>SUM(O105:O111)</f>
        <v>0</v>
      </c>
      <c r="P104" s="17" t="s">
        <v>35</v>
      </c>
    </row>
    <row r="105" spans="1:16" ht="18" customHeight="1" hidden="1">
      <c r="A105" s="9"/>
      <c r="B105" s="101" t="s">
        <v>210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18"/>
      <c r="P105" s="17" t="s">
        <v>35</v>
      </c>
    </row>
    <row r="106" spans="1:16" ht="18" customHeight="1" hidden="1">
      <c r="A106" s="9"/>
      <c r="B106" s="101" t="s">
        <v>211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18"/>
      <c r="P106" s="17" t="s">
        <v>25</v>
      </c>
    </row>
    <row r="107" spans="1:16" ht="18" customHeight="1" hidden="1">
      <c r="A107" s="9"/>
      <c r="B107" s="101" t="s">
        <v>212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18"/>
      <c r="P107" s="17" t="s">
        <v>83</v>
      </c>
    </row>
    <row r="108" spans="1:16" ht="18" customHeight="1" hidden="1">
      <c r="A108" s="9"/>
      <c r="B108" s="101" t="s">
        <v>213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18"/>
      <c r="P108" s="17" t="s">
        <v>72</v>
      </c>
    </row>
    <row r="109" spans="1:16" ht="18" customHeight="1" hidden="1">
      <c r="A109" s="9"/>
      <c r="B109" s="101" t="s">
        <v>203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18"/>
      <c r="P109" s="17" t="s">
        <v>45</v>
      </c>
    </row>
    <row r="110" spans="1:16" ht="18" customHeight="1" hidden="1">
      <c r="A110" s="9"/>
      <c r="B110" s="101" t="s">
        <v>214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18"/>
      <c r="P110" s="17" t="s">
        <v>32</v>
      </c>
    </row>
    <row r="111" spans="1:16" ht="18" customHeight="1" hidden="1">
      <c r="A111" s="9"/>
      <c r="B111" s="102" t="s">
        <v>241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18"/>
      <c r="P111" s="17" t="s">
        <v>35</v>
      </c>
    </row>
    <row r="112" spans="1:16" ht="18" customHeight="1">
      <c r="A112" s="9" t="s">
        <v>40</v>
      </c>
      <c r="B112" s="123" t="s">
        <v>244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40">
        <f>SUM(O114:O118)</f>
        <v>2000</v>
      </c>
      <c r="P112" s="17" t="s">
        <v>83</v>
      </c>
    </row>
    <row r="113" spans="1:16" ht="18" customHeight="1" hidden="1">
      <c r="A113" s="9"/>
      <c r="B113" s="102" t="s">
        <v>245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18"/>
      <c r="P113" s="17"/>
    </row>
    <row r="114" spans="1:16" ht="18" customHeight="1" hidden="1">
      <c r="A114" s="9"/>
      <c r="B114" s="102" t="s">
        <v>246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18"/>
      <c r="P114" s="17"/>
    </row>
    <row r="115" spans="1:16" ht="18" customHeight="1" hidden="1">
      <c r="A115" s="9"/>
      <c r="B115" s="102" t="s">
        <v>247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14">
        <v>2000</v>
      </c>
      <c r="P115" s="17" t="s">
        <v>83</v>
      </c>
    </row>
    <row r="116" spans="1:16" ht="18" customHeight="1" hidden="1">
      <c r="A116" s="9"/>
      <c r="B116" s="102" t="s">
        <v>248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18"/>
      <c r="P116" s="17"/>
    </row>
    <row r="117" spans="1:16" ht="18" customHeight="1" hidden="1">
      <c r="A117" s="9"/>
      <c r="B117" s="102" t="s">
        <v>249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18"/>
      <c r="P117" s="17"/>
    </row>
    <row r="118" spans="1:16" ht="18" customHeight="1" hidden="1">
      <c r="A118" s="9"/>
      <c r="B118" s="102" t="s">
        <v>250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18"/>
      <c r="P118" s="17"/>
    </row>
    <row r="119" spans="1:16" ht="18" customHeight="1" hidden="1">
      <c r="A119" s="9"/>
      <c r="B119" s="10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18"/>
      <c r="P119" s="17"/>
    </row>
    <row r="120" spans="1:16" ht="18" customHeight="1" hidden="1">
      <c r="A120" s="9"/>
      <c r="B120" s="10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18"/>
      <c r="P120" s="17"/>
    </row>
    <row r="121" spans="1:16" ht="18" customHeight="1" hidden="1">
      <c r="A121" s="9"/>
      <c r="B121" s="10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18"/>
      <c r="P121" s="17"/>
    </row>
    <row r="122" spans="1:16" ht="18" customHeight="1" hidden="1">
      <c r="A122" s="9"/>
      <c r="B122" s="10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18"/>
      <c r="P122" s="17"/>
    </row>
    <row r="123" spans="1:16" ht="18" customHeight="1" hidden="1">
      <c r="A123" s="9"/>
      <c r="B123" s="10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18"/>
      <c r="P123" s="17"/>
    </row>
    <row r="124" spans="1:16" ht="18" customHeight="1" hidden="1">
      <c r="A124" s="9"/>
      <c r="B124" s="10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18"/>
      <c r="P124" s="17"/>
    </row>
    <row r="125" spans="1:16" ht="18" customHeight="1" hidden="1">
      <c r="A125" s="9"/>
      <c r="B125" s="10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18"/>
      <c r="P125" s="17"/>
    </row>
    <row r="126" spans="1:16" ht="21" hidden="1">
      <c r="A126" s="234" t="s">
        <v>175</v>
      </c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</row>
    <row r="127" spans="1:16" ht="21" hidden="1">
      <c r="A127" s="233" t="s">
        <v>18</v>
      </c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</row>
    <row r="128" spans="1:16" ht="21" customHeight="1" hidden="1">
      <c r="A128" s="223" t="s">
        <v>0</v>
      </c>
      <c r="B128" s="223" t="s">
        <v>19</v>
      </c>
      <c r="C128" s="224" t="s">
        <v>16</v>
      </c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6"/>
      <c r="O128" s="227" t="s">
        <v>1</v>
      </c>
      <c r="P128" s="212" t="s">
        <v>2</v>
      </c>
    </row>
    <row r="129" spans="1:16" ht="21" hidden="1">
      <c r="A129" s="223"/>
      <c r="B129" s="223"/>
      <c r="C129" s="207" t="s">
        <v>3</v>
      </c>
      <c r="D129" s="207" t="s">
        <v>4</v>
      </c>
      <c r="E129" s="207" t="s">
        <v>5</v>
      </c>
      <c r="F129" s="207" t="s">
        <v>6</v>
      </c>
      <c r="G129" s="207" t="s">
        <v>7</v>
      </c>
      <c r="H129" s="207" t="s">
        <v>8</v>
      </c>
      <c r="I129" s="207" t="s">
        <v>9</v>
      </c>
      <c r="J129" s="207" t="s">
        <v>10</v>
      </c>
      <c r="K129" s="207" t="s">
        <v>11</v>
      </c>
      <c r="L129" s="207" t="s">
        <v>12</v>
      </c>
      <c r="M129" s="207" t="s">
        <v>13</v>
      </c>
      <c r="N129" s="207" t="s">
        <v>14</v>
      </c>
      <c r="O129" s="228"/>
      <c r="P129" s="213"/>
    </row>
    <row r="130" spans="1:16" ht="21" hidden="1">
      <c r="A130" s="223"/>
      <c r="B130" s="223"/>
      <c r="C130" s="215"/>
      <c r="D130" s="208"/>
      <c r="E130" s="208"/>
      <c r="F130" s="208"/>
      <c r="G130" s="208"/>
      <c r="H130" s="208"/>
      <c r="I130" s="208"/>
      <c r="J130" s="208"/>
      <c r="K130" s="208"/>
      <c r="L130" s="215"/>
      <c r="M130" s="208"/>
      <c r="N130" s="208"/>
      <c r="O130" s="229"/>
      <c r="P130" s="214"/>
    </row>
    <row r="131" spans="1:16" ht="23.25" hidden="1">
      <c r="A131" s="209" t="s">
        <v>38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1"/>
      <c r="O131" s="152">
        <f>O132+O139</f>
        <v>24500</v>
      </c>
      <c r="P131" s="17"/>
    </row>
    <row r="132" spans="1:16" ht="21">
      <c r="A132" s="6" t="s">
        <v>41</v>
      </c>
      <c r="B132" s="177" t="s">
        <v>36</v>
      </c>
      <c r="C132" s="171"/>
      <c r="D132" s="171"/>
      <c r="E132" s="172"/>
      <c r="F132" s="171"/>
      <c r="G132" s="171"/>
      <c r="H132" s="171"/>
      <c r="I132" s="171"/>
      <c r="J132" s="171"/>
      <c r="K132" s="171"/>
      <c r="L132" s="171"/>
      <c r="M132" s="171"/>
      <c r="N132" s="171"/>
      <c r="O132" s="178">
        <f>SUM(O133:O138)</f>
        <v>14000</v>
      </c>
      <c r="P132" s="179" t="s">
        <v>72</v>
      </c>
    </row>
    <row r="133" spans="1:16" ht="21" hidden="1">
      <c r="A133" s="6"/>
      <c r="B133" s="101" t="s">
        <v>215</v>
      </c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111"/>
      <c r="P133" s="17" t="s">
        <v>72</v>
      </c>
    </row>
    <row r="134" spans="1:16" ht="21" hidden="1">
      <c r="A134" s="6"/>
      <c r="B134" s="101" t="s">
        <v>216</v>
      </c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111"/>
      <c r="P134" s="17" t="s">
        <v>35</v>
      </c>
    </row>
    <row r="135" spans="1:16" ht="21" hidden="1">
      <c r="A135" s="6"/>
      <c r="B135" s="101" t="s">
        <v>217</v>
      </c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111"/>
      <c r="P135" s="17" t="s">
        <v>22</v>
      </c>
    </row>
    <row r="136" spans="1:16" ht="21" hidden="1">
      <c r="A136" s="6"/>
      <c r="B136" s="12" t="s">
        <v>261</v>
      </c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111"/>
      <c r="P136" s="17"/>
    </row>
    <row r="137" spans="1:16" ht="21" hidden="1">
      <c r="A137" s="6"/>
      <c r="B137" s="11" t="s">
        <v>262</v>
      </c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111">
        <v>3000</v>
      </c>
      <c r="P137" s="17" t="s">
        <v>72</v>
      </c>
    </row>
    <row r="138" spans="1:16" ht="21" hidden="1">
      <c r="A138" s="6"/>
      <c r="B138" s="101" t="s">
        <v>218</v>
      </c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111">
        <v>11000</v>
      </c>
      <c r="P138" s="17" t="s">
        <v>35</v>
      </c>
    </row>
    <row r="139" spans="1:16" ht="18.75" customHeight="1">
      <c r="A139" s="26" t="s">
        <v>42</v>
      </c>
      <c r="B139" s="110" t="s">
        <v>47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50">
        <f>O141+O155</f>
        <v>10500</v>
      </c>
      <c r="P139" s="17"/>
    </row>
    <row r="140" spans="1:16" ht="21">
      <c r="A140" s="16"/>
      <c r="B140" s="107" t="s">
        <v>46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11"/>
      <c r="P140" s="17"/>
    </row>
    <row r="141" spans="1:16" ht="21" hidden="1">
      <c r="A141" s="16"/>
      <c r="B141" s="104" t="s">
        <v>219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11">
        <v>5500</v>
      </c>
      <c r="P141" s="17" t="s">
        <v>81</v>
      </c>
    </row>
    <row r="142" spans="1:16" ht="21" hidden="1">
      <c r="A142" s="16"/>
      <c r="B142" s="101" t="s">
        <v>220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P142" s="17" t="s">
        <v>81</v>
      </c>
    </row>
    <row r="143" spans="1:16" ht="21" hidden="1">
      <c r="A143" s="16"/>
      <c r="B143" s="101" t="s">
        <v>221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11">
        <v>500</v>
      </c>
      <c r="P143" s="17" t="s">
        <v>81</v>
      </c>
    </row>
    <row r="144" spans="1:16" ht="21" hidden="1">
      <c r="A144" s="16"/>
      <c r="B144" s="101" t="s">
        <v>222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11">
        <v>1000</v>
      </c>
      <c r="P144" s="17" t="s">
        <v>81</v>
      </c>
    </row>
    <row r="145" spans="1:16" ht="21" hidden="1">
      <c r="A145" s="16"/>
      <c r="B145" s="101" t="s">
        <v>223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11">
        <v>1000</v>
      </c>
      <c r="P145" s="17" t="s">
        <v>81</v>
      </c>
    </row>
    <row r="146" spans="1:16" ht="21" hidden="1">
      <c r="A146" s="16"/>
      <c r="B146" s="101" t="s">
        <v>224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11">
        <v>1000</v>
      </c>
      <c r="P146" s="17" t="s">
        <v>81</v>
      </c>
    </row>
    <row r="147" spans="1:16" ht="18.75" customHeight="1" hidden="1">
      <c r="A147" s="26"/>
      <c r="B147" s="101" t="s">
        <v>267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11">
        <v>1000</v>
      </c>
      <c r="P147" s="17" t="s">
        <v>81</v>
      </c>
    </row>
    <row r="148" spans="1:16" ht="21" hidden="1">
      <c r="A148" s="16"/>
      <c r="B148" s="101" t="s">
        <v>268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11">
        <v>1000</v>
      </c>
      <c r="P148" s="17" t="s">
        <v>81</v>
      </c>
    </row>
    <row r="149" spans="1:16" ht="21" hidden="1">
      <c r="A149" s="16"/>
      <c r="B149" s="104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11"/>
      <c r="P149" s="17"/>
    </row>
    <row r="150" spans="1:16" ht="21" hidden="1">
      <c r="A150" s="234" t="s">
        <v>17</v>
      </c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</row>
    <row r="151" spans="1:16" ht="21" hidden="1">
      <c r="A151" s="233" t="s">
        <v>18</v>
      </c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</row>
    <row r="152" spans="1:16" ht="21" customHeight="1" hidden="1">
      <c r="A152" s="223" t="s">
        <v>0</v>
      </c>
      <c r="B152" s="223" t="s">
        <v>19</v>
      </c>
      <c r="C152" s="224" t="s">
        <v>16</v>
      </c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6"/>
      <c r="O152" s="227" t="s">
        <v>1</v>
      </c>
      <c r="P152" s="212" t="s">
        <v>2</v>
      </c>
    </row>
    <row r="153" spans="1:16" ht="21" hidden="1">
      <c r="A153" s="223"/>
      <c r="B153" s="223"/>
      <c r="C153" s="207" t="s">
        <v>3</v>
      </c>
      <c r="D153" s="207" t="s">
        <v>4</v>
      </c>
      <c r="E153" s="207" t="s">
        <v>5</v>
      </c>
      <c r="F153" s="207" t="s">
        <v>6</v>
      </c>
      <c r="G153" s="207" t="s">
        <v>7</v>
      </c>
      <c r="H153" s="207" t="s">
        <v>8</v>
      </c>
      <c r="I153" s="207" t="s">
        <v>9</v>
      </c>
      <c r="J153" s="207" t="s">
        <v>10</v>
      </c>
      <c r="K153" s="207" t="s">
        <v>11</v>
      </c>
      <c r="L153" s="207" t="s">
        <v>12</v>
      </c>
      <c r="M153" s="207" t="s">
        <v>13</v>
      </c>
      <c r="N153" s="207" t="s">
        <v>14</v>
      </c>
      <c r="O153" s="228"/>
      <c r="P153" s="213"/>
    </row>
    <row r="154" spans="1:16" ht="21" hidden="1">
      <c r="A154" s="223"/>
      <c r="B154" s="223"/>
      <c r="C154" s="215"/>
      <c r="D154" s="208"/>
      <c r="E154" s="208"/>
      <c r="F154" s="208"/>
      <c r="G154" s="208"/>
      <c r="H154" s="208"/>
      <c r="I154" s="208"/>
      <c r="J154" s="208"/>
      <c r="K154" s="208"/>
      <c r="L154" s="215"/>
      <c r="M154" s="208"/>
      <c r="N154" s="208"/>
      <c r="O154" s="229"/>
      <c r="P154" s="214"/>
    </row>
    <row r="155" spans="1:16" ht="18.75" customHeight="1" hidden="1">
      <c r="A155" s="26"/>
      <c r="B155" s="104" t="s">
        <v>225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3">
        <f>SUM(O156:O158)</f>
        <v>5000</v>
      </c>
      <c r="P155" s="17" t="s">
        <v>45</v>
      </c>
    </row>
    <row r="156" spans="1:16" ht="21" hidden="1">
      <c r="A156" s="16"/>
      <c r="B156" s="105" t="s">
        <v>226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11">
        <v>1500</v>
      </c>
      <c r="P156" s="17" t="s">
        <v>45</v>
      </c>
    </row>
    <row r="157" spans="1:16" ht="21" hidden="1">
      <c r="A157" s="16"/>
      <c r="B157" s="105" t="s">
        <v>227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11">
        <v>1500</v>
      </c>
      <c r="P157" s="17" t="s">
        <v>45</v>
      </c>
    </row>
    <row r="158" spans="1:16" ht="21" hidden="1">
      <c r="A158" s="16"/>
      <c r="B158" s="102" t="s">
        <v>228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11">
        <v>2000</v>
      </c>
      <c r="P158" s="17" t="s">
        <v>45</v>
      </c>
    </row>
    <row r="159" spans="1:16" ht="23.25">
      <c r="A159" s="209" t="s">
        <v>39</v>
      </c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1"/>
      <c r="O159" s="155"/>
      <c r="P159" s="17"/>
    </row>
    <row r="160" spans="1:16" ht="21">
      <c r="A160" s="26" t="s">
        <v>44</v>
      </c>
      <c r="B160" s="107" t="s">
        <v>229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3">
        <v>5000</v>
      </c>
      <c r="P160" s="17" t="s">
        <v>269</v>
      </c>
    </row>
    <row r="161" spans="1:16" ht="27" customHeight="1">
      <c r="A161" s="16"/>
      <c r="B161" s="127" t="s">
        <v>230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11"/>
      <c r="P161" s="17"/>
    </row>
    <row r="162" spans="1:16" ht="21">
      <c r="A162" s="180" t="s">
        <v>48</v>
      </c>
      <c r="B162" s="181" t="s">
        <v>231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84" t="s">
        <v>72</v>
      </c>
    </row>
    <row r="163" spans="1:16" ht="21">
      <c r="A163" s="16"/>
      <c r="B163" s="123" t="s">
        <v>232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6">
        <v>4000</v>
      </c>
      <c r="P163" s="17" t="s">
        <v>72</v>
      </c>
    </row>
    <row r="164" spans="1:16" ht="21">
      <c r="A164" s="6" t="s">
        <v>253</v>
      </c>
      <c r="B164" s="109" t="s">
        <v>43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42">
        <f>SUM(O165:O168)</f>
        <v>37000</v>
      </c>
      <c r="P164" s="21" t="s">
        <v>25</v>
      </c>
    </row>
    <row r="165" spans="1:16" ht="21" hidden="1">
      <c r="A165" s="2"/>
      <c r="B165" s="101" t="s">
        <v>233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46">
        <v>30000</v>
      </c>
      <c r="P165" s="21" t="s">
        <v>25</v>
      </c>
    </row>
    <row r="166" spans="1:16" ht="21" hidden="1">
      <c r="A166" s="2"/>
      <c r="B166" s="101" t="s">
        <v>234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46">
        <v>5000</v>
      </c>
      <c r="P166" s="21" t="s">
        <v>25</v>
      </c>
    </row>
    <row r="167" spans="1:16" ht="21" hidden="1">
      <c r="A167" s="2"/>
      <c r="B167" s="101" t="s">
        <v>235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46">
        <v>500</v>
      </c>
      <c r="P167" s="21" t="s">
        <v>25</v>
      </c>
    </row>
    <row r="168" spans="1:16" ht="21" hidden="1">
      <c r="A168" s="2"/>
      <c r="B168" s="101" t="s">
        <v>236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19">
        <v>1500</v>
      </c>
      <c r="P168" s="21" t="s">
        <v>25</v>
      </c>
    </row>
    <row r="169" spans="1:16" ht="21" hidden="1">
      <c r="A169" s="16"/>
      <c r="B169" s="102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11"/>
      <c r="P169" s="17"/>
    </row>
    <row r="170" spans="1:16" ht="21" hidden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111"/>
      <c r="P170" s="17"/>
    </row>
    <row r="171" spans="1:16" ht="21" hidden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111"/>
      <c r="P171" s="21"/>
    </row>
    <row r="172" spans="1:16" ht="21" hidden="1">
      <c r="A172" s="16"/>
      <c r="B172" s="12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11"/>
      <c r="P172" s="21"/>
    </row>
    <row r="173" spans="1:16" ht="21" hidden="1">
      <c r="A173" s="234" t="s">
        <v>175</v>
      </c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</row>
    <row r="174" spans="1:16" ht="21" hidden="1">
      <c r="A174" s="233" t="s">
        <v>18</v>
      </c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</row>
    <row r="175" spans="1:16" ht="21" customHeight="1" hidden="1">
      <c r="A175" s="223" t="s">
        <v>0</v>
      </c>
      <c r="B175" s="223" t="s">
        <v>19</v>
      </c>
      <c r="C175" s="224" t="s">
        <v>16</v>
      </c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6"/>
      <c r="O175" s="227" t="s">
        <v>1</v>
      </c>
      <c r="P175" s="212" t="s">
        <v>2</v>
      </c>
    </row>
    <row r="176" spans="1:16" ht="21" hidden="1">
      <c r="A176" s="223"/>
      <c r="B176" s="223"/>
      <c r="C176" s="223" t="s">
        <v>3</v>
      </c>
      <c r="D176" s="207" t="s">
        <v>4</v>
      </c>
      <c r="E176" s="207" t="s">
        <v>5</v>
      </c>
      <c r="F176" s="207" t="s">
        <v>6</v>
      </c>
      <c r="G176" s="207" t="s">
        <v>7</v>
      </c>
      <c r="H176" s="207" t="s">
        <v>8</v>
      </c>
      <c r="I176" s="207" t="s">
        <v>9</v>
      </c>
      <c r="J176" s="207" t="s">
        <v>10</v>
      </c>
      <c r="K176" s="207" t="s">
        <v>11</v>
      </c>
      <c r="L176" s="207" t="s">
        <v>12</v>
      </c>
      <c r="M176" s="207" t="s">
        <v>13</v>
      </c>
      <c r="N176" s="207" t="s">
        <v>14</v>
      </c>
      <c r="O176" s="228"/>
      <c r="P176" s="213"/>
    </row>
    <row r="177" spans="1:16" ht="21" hidden="1">
      <c r="A177" s="223"/>
      <c r="B177" s="223"/>
      <c r="C177" s="223"/>
      <c r="D177" s="208"/>
      <c r="E177" s="208"/>
      <c r="F177" s="208"/>
      <c r="G177" s="208"/>
      <c r="H177" s="208"/>
      <c r="I177" s="208"/>
      <c r="J177" s="208"/>
      <c r="K177" s="208"/>
      <c r="L177" s="215"/>
      <c r="M177" s="208"/>
      <c r="N177" s="208"/>
      <c r="O177" s="229"/>
      <c r="P177" s="214"/>
    </row>
    <row r="178" spans="1:16" ht="21">
      <c r="A178" s="24" t="s">
        <v>254</v>
      </c>
      <c r="B178" s="104" t="s">
        <v>202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57">
        <f>SUM(O181:O185)</f>
        <v>5000</v>
      </c>
      <c r="P178" s="108" t="s">
        <v>45</v>
      </c>
    </row>
    <row r="179" spans="1:16" ht="21" hidden="1">
      <c r="A179" s="16"/>
      <c r="B179" s="101" t="s">
        <v>263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11"/>
      <c r="P179" s="17"/>
    </row>
    <row r="180" spans="1:16" ht="27" customHeight="1" hidden="1">
      <c r="A180" s="16"/>
      <c r="B180" s="101" t="s">
        <v>203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11"/>
      <c r="P180" s="17"/>
    </row>
    <row r="181" spans="1:16" ht="21" hidden="1">
      <c r="A181" s="20"/>
      <c r="B181" s="126" t="s">
        <v>204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111">
        <v>1000</v>
      </c>
      <c r="P181" s="17" t="s">
        <v>45</v>
      </c>
    </row>
    <row r="182" spans="1:16" ht="21" hidden="1">
      <c r="A182" s="16"/>
      <c r="B182" s="101" t="s">
        <v>205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11">
        <v>1000</v>
      </c>
      <c r="P182" s="17" t="s">
        <v>45</v>
      </c>
    </row>
    <row r="183" spans="1:16" ht="21" hidden="1">
      <c r="A183" s="16"/>
      <c r="B183" s="101" t="s">
        <v>206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11">
        <v>1000</v>
      </c>
      <c r="P183" s="17" t="s">
        <v>45</v>
      </c>
    </row>
    <row r="184" spans="1:16" ht="21" hidden="1">
      <c r="A184" s="16"/>
      <c r="B184" s="101" t="s">
        <v>207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11">
        <v>1000</v>
      </c>
      <c r="P184" s="17" t="s">
        <v>45</v>
      </c>
    </row>
    <row r="185" spans="1:16" ht="21" hidden="1">
      <c r="A185" s="16"/>
      <c r="B185" s="101" t="s">
        <v>208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11">
        <v>1000</v>
      </c>
      <c r="P185" s="17" t="s">
        <v>45</v>
      </c>
    </row>
    <row r="186" spans="1:16" ht="21">
      <c r="A186" s="2"/>
      <c r="B186" s="10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46"/>
      <c r="P186" s="17"/>
    </row>
    <row r="187" spans="1:16" ht="21">
      <c r="A187" s="2"/>
      <c r="B187" s="10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19"/>
      <c r="P187" s="17"/>
    </row>
    <row r="188" spans="1:16" ht="2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25"/>
      <c r="P188" s="17"/>
    </row>
    <row r="189" spans="1:16" ht="2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25"/>
      <c r="P189" s="17"/>
    </row>
    <row r="190" spans="1:16" ht="2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25"/>
      <c r="P190" s="17"/>
    </row>
    <row r="191" spans="1:16" ht="2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25"/>
      <c r="P191" s="17"/>
    </row>
    <row r="192" spans="1:16" ht="2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25"/>
      <c r="P192" s="17"/>
    </row>
    <row r="193" spans="1:16" ht="2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25"/>
      <c r="P193" s="17"/>
    </row>
    <row r="194" spans="1:16" ht="2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25"/>
      <c r="P194" s="17"/>
    </row>
    <row r="195" spans="1:16" ht="2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25"/>
      <c r="P195" s="17"/>
    </row>
    <row r="196" spans="1:16" ht="21">
      <c r="A196" s="205" t="s">
        <v>50</v>
      </c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</row>
    <row r="197" spans="1:16" ht="21">
      <c r="A197" s="205" t="s">
        <v>149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</row>
    <row r="198" spans="1:16" ht="21">
      <c r="A198" s="128" t="s">
        <v>150</v>
      </c>
      <c r="B198" s="128"/>
      <c r="C198" s="216"/>
      <c r="D198" s="217"/>
      <c r="E198" s="217"/>
      <c r="F198" s="217"/>
      <c r="G198" s="217"/>
      <c r="H198" s="218"/>
      <c r="I198" s="222">
        <v>338700</v>
      </c>
      <c r="J198" s="222"/>
      <c r="K198" s="222"/>
      <c r="L198" s="222"/>
      <c r="M198" s="230" t="s">
        <v>56</v>
      </c>
      <c r="N198" s="231"/>
      <c r="O198" s="232"/>
      <c r="P198" s="17"/>
    </row>
    <row r="199" spans="1:16" ht="21">
      <c r="A199" s="81" t="s">
        <v>51</v>
      </c>
      <c r="B199" s="81"/>
      <c r="C199" s="219"/>
      <c r="D199" s="220"/>
      <c r="E199" s="220"/>
      <c r="F199" s="220"/>
      <c r="G199" s="220"/>
      <c r="H199" s="220"/>
      <c r="I199" s="220"/>
      <c r="J199" s="220"/>
      <c r="K199" s="220"/>
      <c r="L199" s="221"/>
      <c r="M199" s="81"/>
      <c r="N199" s="137" t="s">
        <v>52</v>
      </c>
      <c r="O199" s="119"/>
      <c r="P199" s="27" t="s">
        <v>57</v>
      </c>
    </row>
    <row r="200" spans="1:16" ht="21">
      <c r="A200" s="28">
        <v>1</v>
      </c>
      <c r="B200" s="79" t="s">
        <v>151</v>
      </c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22">
        <v>0</v>
      </c>
      <c r="N200" s="222"/>
      <c r="O200" s="222"/>
      <c r="P200" s="17"/>
    </row>
    <row r="201" spans="1:16" ht="21">
      <c r="A201" s="28">
        <v>2</v>
      </c>
      <c r="B201" s="79" t="s">
        <v>148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22">
        <v>120000</v>
      </c>
      <c r="N201" s="222"/>
      <c r="O201" s="222"/>
      <c r="P201" s="17"/>
    </row>
    <row r="202" spans="1:16" ht="21">
      <c r="A202" s="28">
        <v>3</v>
      </c>
      <c r="B202" s="79" t="s">
        <v>53</v>
      </c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22">
        <v>7000</v>
      </c>
      <c r="N202" s="222"/>
      <c r="O202" s="222"/>
      <c r="P202" s="17"/>
    </row>
    <row r="203" spans="1:16" ht="21">
      <c r="A203" s="28">
        <v>4</v>
      </c>
      <c r="B203" s="79" t="s">
        <v>54</v>
      </c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22">
        <v>10000</v>
      </c>
      <c r="N203" s="222"/>
      <c r="O203" s="222"/>
      <c r="P203" s="17"/>
    </row>
    <row r="204" spans="1:16" ht="21">
      <c r="A204" s="28" t="s">
        <v>21</v>
      </c>
      <c r="B204" s="128"/>
      <c r="C204" s="216"/>
      <c r="D204" s="217"/>
      <c r="E204" s="217"/>
      <c r="F204" s="217"/>
      <c r="G204" s="217"/>
      <c r="H204" s="217"/>
      <c r="I204" s="217"/>
      <c r="J204" s="217"/>
      <c r="K204" s="217"/>
      <c r="L204" s="218"/>
      <c r="M204" s="196"/>
      <c r="N204" s="197"/>
      <c r="O204" s="198"/>
      <c r="P204" s="17"/>
    </row>
    <row r="205" spans="1:16" ht="21">
      <c r="A205" s="28" t="s">
        <v>21</v>
      </c>
      <c r="B205" s="28" t="s">
        <v>55</v>
      </c>
      <c r="C205" s="190"/>
      <c r="D205" s="191"/>
      <c r="E205" s="191"/>
      <c r="F205" s="191"/>
      <c r="G205" s="191"/>
      <c r="H205" s="191"/>
      <c r="I205" s="191"/>
      <c r="J205" s="191"/>
      <c r="K205" s="191"/>
      <c r="L205" s="192"/>
      <c r="M205" s="193">
        <f>SUM(M200:O203)</f>
        <v>137000</v>
      </c>
      <c r="N205" s="194"/>
      <c r="O205" s="195"/>
      <c r="P205" s="17"/>
    </row>
    <row r="206" spans="1:16" ht="23.25" customHeight="1">
      <c r="A206" s="128"/>
      <c r="B206" s="16"/>
      <c r="C206" s="196"/>
      <c r="D206" s="197"/>
      <c r="E206" s="197"/>
      <c r="F206" s="197"/>
      <c r="G206" s="197"/>
      <c r="H206" s="197"/>
      <c r="I206" s="197"/>
      <c r="J206" s="197"/>
      <c r="K206" s="197"/>
      <c r="L206" s="198"/>
      <c r="M206" s="199">
        <f>SUM(I200:I205)</f>
        <v>0</v>
      </c>
      <c r="N206" s="200"/>
      <c r="O206" s="201"/>
      <c r="P206" s="17"/>
    </row>
    <row r="207" spans="1:16" ht="23.25" customHeight="1">
      <c r="A207" s="129" t="s">
        <v>21</v>
      </c>
      <c r="B207" s="130" t="s">
        <v>58</v>
      </c>
      <c r="C207" s="204">
        <f>I198-M205</f>
        <v>201700</v>
      </c>
      <c r="D207" s="204"/>
      <c r="E207" s="204"/>
      <c r="F207" s="204"/>
      <c r="G207" s="131" t="s">
        <v>56</v>
      </c>
      <c r="H207" s="202" t="s">
        <v>257</v>
      </c>
      <c r="I207" s="202"/>
      <c r="J207" s="202"/>
      <c r="K207" s="202"/>
      <c r="L207" s="202"/>
      <c r="M207" s="202"/>
      <c r="N207" s="202"/>
      <c r="O207" s="111"/>
      <c r="P207" s="159" t="s">
        <v>52</v>
      </c>
    </row>
    <row r="208" spans="1:16" ht="24" customHeight="1">
      <c r="A208" s="203" t="s">
        <v>259</v>
      </c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160">
        <f>O6</f>
        <v>119200</v>
      </c>
    </row>
    <row r="209" spans="1:16" ht="21" customHeight="1">
      <c r="A209" s="203" t="s">
        <v>34</v>
      </c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161">
        <f>O81</f>
        <v>2000</v>
      </c>
    </row>
    <row r="210" spans="1:16" ht="21" customHeight="1">
      <c r="A210" s="203" t="s">
        <v>38</v>
      </c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162">
        <f>O131</f>
        <v>24500</v>
      </c>
    </row>
    <row r="211" spans="1:16" ht="21" customHeight="1">
      <c r="A211" s="203" t="s">
        <v>258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160">
        <f>O159</f>
        <v>0</v>
      </c>
    </row>
    <row r="212" spans="1:16" ht="21" customHeight="1">
      <c r="A212" s="189" t="s">
        <v>260</v>
      </c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60">
        <f>M205</f>
        <v>137000</v>
      </c>
    </row>
    <row r="213" spans="1:16" ht="2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11"/>
      <c r="P213" s="163"/>
    </row>
    <row r="214" spans="1:16" ht="2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11"/>
      <c r="P214" s="163"/>
    </row>
    <row r="215" spans="1:16" ht="23.25">
      <c r="A215" s="131"/>
      <c r="B215" s="131"/>
      <c r="C215" s="131"/>
      <c r="D215" s="131"/>
      <c r="E215" s="131"/>
      <c r="F215" s="131"/>
      <c r="G215" s="131"/>
      <c r="H215" s="132" t="s">
        <v>49</v>
      </c>
      <c r="I215" s="131"/>
      <c r="J215" s="131"/>
      <c r="K215" s="131"/>
      <c r="L215" s="131"/>
      <c r="M215" s="131"/>
      <c r="N215" s="131"/>
      <c r="O215" s="111"/>
      <c r="P215" s="164">
        <f>SUM(P208:P214)</f>
        <v>282700</v>
      </c>
    </row>
    <row r="216" spans="1:16" ht="23.25">
      <c r="A216" s="16"/>
      <c r="B216" s="133" t="s">
        <v>243</v>
      </c>
      <c r="C216" s="133"/>
      <c r="D216" s="133"/>
      <c r="E216" s="133"/>
      <c r="F216" s="133"/>
      <c r="G216" s="16"/>
      <c r="H216" s="134" t="s">
        <v>255</v>
      </c>
      <c r="I216" s="134"/>
      <c r="J216" s="134"/>
      <c r="K216" s="134"/>
      <c r="L216" s="135"/>
      <c r="M216" s="135"/>
      <c r="N216" s="135"/>
      <c r="O216" s="136"/>
      <c r="P216" s="165">
        <f>I198-P215</f>
        <v>56000</v>
      </c>
    </row>
    <row r="217" spans="1:16" ht="2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11"/>
      <c r="P217" s="166"/>
    </row>
    <row r="246" ht="21">
      <c r="G246" s="103"/>
    </row>
    <row r="247" ht="21">
      <c r="G247" s="105"/>
    </row>
    <row r="248" ht="21">
      <c r="G248" s="138"/>
    </row>
    <row r="249" ht="21">
      <c r="G249" s="101"/>
    </row>
    <row r="250" ht="21">
      <c r="G250" s="101"/>
    </row>
    <row r="251" ht="21">
      <c r="G251" s="101"/>
    </row>
    <row r="252" ht="21">
      <c r="G252" s="101"/>
    </row>
    <row r="253" ht="21">
      <c r="G253" s="101"/>
    </row>
    <row r="254" ht="21">
      <c r="G254" s="101"/>
    </row>
    <row r="255" ht="21">
      <c r="G255" s="101"/>
    </row>
    <row r="256" ht="21">
      <c r="G256" s="101"/>
    </row>
  </sheetData>
  <sheetProtection/>
  <mergeCells count="184">
    <mergeCell ref="A212:O212"/>
    <mergeCell ref="C207:F207"/>
    <mergeCell ref="H207:N207"/>
    <mergeCell ref="A208:O208"/>
    <mergeCell ref="A209:O209"/>
    <mergeCell ref="A210:O210"/>
    <mergeCell ref="A211:O211"/>
    <mergeCell ref="C204:L204"/>
    <mergeCell ref="M204:O204"/>
    <mergeCell ref="C205:L205"/>
    <mergeCell ref="M205:O205"/>
    <mergeCell ref="C206:L206"/>
    <mergeCell ref="M206:O206"/>
    <mergeCell ref="C201:L201"/>
    <mergeCell ref="M201:O201"/>
    <mergeCell ref="C202:L202"/>
    <mergeCell ref="M202:O202"/>
    <mergeCell ref="C203:L203"/>
    <mergeCell ref="M203:O203"/>
    <mergeCell ref="A197:P197"/>
    <mergeCell ref="C198:H198"/>
    <mergeCell ref="I198:L198"/>
    <mergeCell ref="M198:O198"/>
    <mergeCell ref="C199:L199"/>
    <mergeCell ref="C200:L200"/>
    <mergeCell ref="M200:O200"/>
    <mergeCell ref="M176:M177"/>
    <mergeCell ref="N176:N177"/>
    <mergeCell ref="A196:P196"/>
    <mergeCell ref="D176:D177"/>
    <mergeCell ref="E176:E177"/>
    <mergeCell ref="F176:F177"/>
    <mergeCell ref="G176:G177"/>
    <mergeCell ref="P175:P177"/>
    <mergeCell ref="C176:C177"/>
    <mergeCell ref="A159:N159"/>
    <mergeCell ref="A173:P173"/>
    <mergeCell ref="A174:P174"/>
    <mergeCell ref="A175:A177"/>
    <mergeCell ref="B175:B177"/>
    <mergeCell ref="C175:N175"/>
    <mergeCell ref="O175:O177"/>
    <mergeCell ref="J176:J177"/>
    <mergeCell ref="K176:K177"/>
    <mergeCell ref="L176:L177"/>
    <mergeCell ref="H176:H177"/>
    <mergeCell ref="I176:I177"/>
    <mergeCell ref="A152:A154"/>
    <mergeCell ref="B152:B154"/>
    <mergeCell ref="C152:N152"/>
    <mergeCell ref="O152:O154"/>
    <mergeCell ref="H153:H154"/>
    <mergeCell ref="I153:I154"/>
    <mergeCell ref="J153:J154"/>
    <mergeCell ref="K153:K154"/>
    <mergeCell ref="P152:P154"/>
    <mergeCell ref="C153:C154"/>
    <mergeCell ref="D153:D154"/>
    <mergeCell ref="E153:E154"/>
    <mergeCell ref="F153:F154"/>
    <mergeCell ref="G153:G154"/>
    <mergeCell ref="L153:L154"/>
    <mergeCell ref="M153:M154"/>
    <mergeCell ref="N153:N154"/>
    <mergeCell ref="A131:N131"/>
    <mergeCell ref="A150:P150"/>
    <mergeCell ref="A151:P151"/>
    <mergeCell ref="F129:F130"/>
    <mergeCell ref="G129:G130"/>
    <mergeCell ref="H129:H130"/>
    <mergeCell ref="I129:I130"/>
    <mergeCell ref="A128:A130"/>
    <mergeCell ref="B128:B130"/>
    <mergeCell ref="C128:N128"/>
    <mergeCell ref="O128:O130"/>
    <mergeCell ref="P128:P130"/>
    <mergeCell ref="C129:C130"/>
    <mergeCell ref="L129:L130"/>
    <mergeCell ref="M129:M130"/>
    <mergeCell ref="N129:N130"/>
    <mergeCell ref="D129:D130"/>
    <mergeCell ref="E129:E130"/>
    <mergeCell ref="I102:I103"/>
    <mergeCell ref="J102:J103"/>
    <mergeCell ref="K102:K103"/>
    <mergeCell ref="L102:L103"/>
    <mergeCell ref="J129:J130"/>
    <mergeCell ref="K129:K130"/>
    <mergeCell ref="A126:P126"/>
    <mergeCell ref="A127:P127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M79:M80"/>
    <mergeCell ref="N79:N80"/>
    <mergeCell ref="A81:N81"/>
    <mergeCell ref="A99:P99"/>
    <mergeCell ref="A100:P100"/>
    <mergeCell ref="A101:A103"/>
    <mergeCell ref="B101:B103"/>
    <mergeCell ref="C101:N101"/>
    <mergeCell ref="O101:O103"/>
    <mergeCell ref="P101:P103"/>
    <mergeCell ref="G79:G80"/>
    <mergeCell ref="H79:H80"/>
    <mergeCell ref="I79:I80"/>
    <mergeCell ref="J79:J80"/>
    <mergeCell ref="K79:K80"/>
    <mergeCell ref="L79:L80"/>
    <mergeCell ref="A77:P77"/>
    <mergeCell ref="A78:A80"/>
    <mergeCell ref="B78:B80"/>
    <mergeCell ref="C78:N78"/>
    <mergeCell ref="O78:O80"/>
    <mergeCell ref="P78:P80"/>
    <mergeCell ref="C79:C80"/>
    <mergeCell ref="D79:D80"/>
    <mergeCell ref="E79:E80"/>
    <mergeCell ref="F79:F80"/>
    <mergeCell ref="M56:M57"/>
    <mergeCell ref="N56:N57"/>
    <mergeCell ref="A76:P76"/>
    <mergeCell ref="D56:D57"/>
    <mergeCell ref="E56:E57"/>
    <mergeCell ref="F56:F57"/>
    <mergeCell ref="G56:G57"/>
    <mergeCell ref="P55:P57"/>
    <mergeCell ref="C56:C57"/>
    <mergeCell ref="A35:N35"/>
    <mergeCell ref="A53:P53"/>
    <mergeCell ref="A54:P54"/>
    <mergeCell ref="A55:A57"/>
    <mergeCell ref="B55:B57"/>
    <mergeCell ref="C55:N55"/>
    <mergeCell ref="O55:O57"/>
    <mergeCell ref="J56:J57"/>
    <mergeCell ref="K56:K57"/>
    <mergeCell ref="L56:L57"/>
    <mergeCell ref="H56:H57"/>
    <mergeCell ref="I56:I57"/>
    <mergeCell ref="A32:A34"/>
    <mergeCell ref="B32:B34"/>
    <mergeCell ref="C32:N32"/>
    <mergeCell ref="O32:O34"/>
    <mergeCell ref="H33:H34"/>
    <mergeCell ref="I33:I34"/>
    <mergeCell ref="J33:J34"/>
    <mergeCell ref="K33:K34"/>
    <mergeCell ref="P32:P34"/>
    <mergeCell ref="C33:C34"/>
    <mergeCell ref="D33:D34"/>
    <mergeCell ref="E33:E34"/>
    <mergeCell ref="F33:F34"/>
    <mergeCell ref="G33:G34"/>
    <mergeCell ref="L33:L34"/>
    <mergeCell ref="M33:M34"/>
    <mergeCell ref="N33:N34"/>
    <mergeCell ref="A31:P31"/>
    <mergeCell ref="F4:F5"/>
    <mergeCell ref="G4:G5"/>
    <mergeCell ref="H4:H5"/>
    <mergeCell ref="I4:I5"/>
    <mergeCell ref="P3:P5"/>
    <mergeCell ref="C4:C5"/>
    <mergeCell ref="L4:L5"/>
    <mergeCell ref="M4:M5"/>
    <mergeCell ref="A6:N6"/>
    <mergeCell ref="D4:D5"/>
    <mergeCell ref="E4:E5"/>
    <mergeCell ref="J4:J5"/>
    <mergeCell ref="K4:K5"/>
    <mergeCell ref="A30:P30"/>
    <mergeCell ref="A1:P1"/>
    <mergeCell ref="A2:P2"/>
    <mergeCell ref="A3:A5"/>
    <mergeCell ref="B3:B5"/>
    <mergeCell ref="C3:N3"/>
    <mergeCell ref="O3:O5"/>
    <mergeCell ref="N4:N5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</dc:creator>
  <cp:keywords/>
  <dc:description/>
  <cp:lastModifiedBy>kanok2030 champamool</cp:lastModifiedBy>
  <cp:lastPrinted>2014-10-10T03:07:12Z</cp:lastPrinted>
  <dcterms:created xsi:type="dcterms:W3CDTF">2013-10-09T13:40:44Z</dcterms:created>
  <dcterms:modified xsi:type="dcterms:W3CDTF">2014-10-21T22:38:45Z</dcterms:modified>
  <cp:category/>
  <cp:version/>
  <cp:contentType/>
  <cp:contentStatus/>
</cp:coreProperties>
</file>